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ค่านิยมหลัก 12 ประการ" sheetId="5" r:id="rId1"/>
    <sheet name="คุณลักษณะอันพึงประสงค์" sheetId="6" r:id="rId2"/>
  </sheets>
  <calcPr calcId="144525"/>
</workbook>
</file>

<file path=xl/calcChain.xml><?xml version="1.0" encoding="utf-8"?>
<calcChain xmlns="http://schemas.openxmlformats.org/spreadsheetml/2006/main">
  <c r="M54" i="6" l="1"/>
  <c r="N54" i="6" s="1"/>
  <c r="M53" i="6"/>
  <c r="N53" i="6" s="1"/>
  <c r="M52" i="6"/>
  <c r="N52" i="6" s="1"/>
  <c r="M51" i="6"/>
  <c r="N51" i="6" s="1"/>
  <c r="M50" i="6"/>
  <c r="N50" i="6" s="1"/>
  <c r="M49" i="6"/>
  <c r="N49" i="6" s="1"/>
  <c r="M48" i="6"/>
  <c r="N48" i="6" s="1"/>
  <c r="M47" i="6"/>
  <c r="N47" i="6" s="1"/>
  <c r="M46" i="6"/>
  <c r="N46" i="6" s="1"/>
  <c r="M45" i="6"/>
  <c r="N45" i="6" s="1"/>
  <c r="M44" i="6"/>
  <c r="N44" i="6" s="1"/>
  <c r="M43" i="6"/>
  <c r="N43" i="6" s="1"/>
  <c r="M42" i="6"/>
  <c r="N42" i="6" s="1"/>
  <c r="M41" i="6"/>
  <c r="N41" i="6" s="1"/>
  <c r="M40" i="6"/>
  <c r="N40" i="6" s="1"/>
  <c r="M39" i="6"/>
  <c r="N39" i="6" s="1"/>
  <c r="M38" i="6"/>
  <c r="N38" i="6" s="1"/>
  <c r="M37" i="6"/>
  <c r="N37" i="6" s="1"/>
  <c r="M36" i="6"/>
  <c r="N36" i="6" s="1"/>
  <c r="M35" i="6"/>
  <c r="N35" i="6" s="1"/>
  <c r="M34" i="6"/>
  <c r="N34" i="6" s="1"/>
  <c r="M33" i="6"/>
  <c r="N33" i="6" s="1"/>
  <c r="M32" i="6"/>
  <c r="N32" i="6" s="1"/>
  <c r="M31" i="6"/>
  <c r="N31" i="6" s="1"/>
  <c r="M30" i="6"/>
  <c r="N30" i="6" s="1"/>
  <c r="M29" i="6"/>
  <c r="N29" i="6" s="1"/>
  <c r="M28" i="6"/>
  <c r="N28" i="6" s="1"/>
  <c r="M27" i="6"/>
  <c r="N27" i="6" s="1"/>
  <c r="M26" i="6"/>
  <c r="N26" i="6" s="1"/>
  <c r="M25" i="6"/>
  <c r="N25" i="6" s="1"/>
  <c r="M24" i="6"/>
  <c r="N24" i="6" s="1"/>
  <c r="M23" i="6"/>
  <c r="N23" i="6" s="1"/>
  <c r="M22" i="6"/>
  <c r="N22" i="6" s="1"/>
  <c r="M21" i="6"/>
  <c r="N21" i="6" s="1"/>
  <c r="M20" i="6"/>
  <c r="N20" i="6" s="1"/>
  <c r="M19" i="6"/>
  <c r="N19" i="6" s="1"/>
  <c r="M18" i="6"/>
  <c r="N18" i="6" s="1"/>
  <c r="M17" i="6"/>
  <c r="N17" i="6" s="1"/>
  <c r="M16" i="6"/>
  <c r="N16" i="6" s="1"/>
  <c r="M15" i="6"/>
  <c r="N15" i="6" s="1"/>
  <c r="M14" i="6"/>
  <c r="N14" i="6" s="1"/>
  <c r="M13" i="6"/>
  <c r="N13" i="6" s="1"/>
  <c r="M12" i="6"/>
  <c r="N12" i="6" s="1"/>
  <c r="M11" i="6"/>
  <c r="N11" i="6" s="1"/>
  <c r="M10" i="6"/>
  <c r="N10" i="6" s="1"/>
  <c r="M9" i="6"/>
  <c r="N9" i="6" s="1"/>
  <c r="M8" i="6"/>
  <c r="N8" i="6" s="1"/>
  <c r="M7" i="6"/>
  <c r="N7" i="6" s="1"/>
  <c r="M6" i="6"/>
  <c r="N6" i="6" s="1"/>
  <c r="M5" i="6"/>
  <c r="N5" i="6" s="1"/>
  <c r="Q7" i="5" l="1"/>
  <c r="R7" i="5" s="1"/>
  <c r="Q8" i="5"/>
  <c r="R8" i="5" s="1"/>
  <c r="Q9" i="5"/>
  <c r="R9" i="5" s="1"/>
  <c r="Q10" i="5"/>
  <c r="R10" i="5" s="1"/>
  <c r="Q11" i="5"/>
  <c r="R11" i="5" s="1"/>
  <c r="Q12" i="5"/>
  <c r="R12" i="5" s="1"/>
  <c r="Q13" i="5"/>
  <c r="R13" i="5" s="1"/>
  <c r="Q14" i="5"/>
  <c r="R14" i="5" s="1"/>
  <c r="Q15" i="5"/>
  <c r="R15" i="5" s="1"/>
  <c r="Q16" i="5"/>
  <c r="R16" i="5" s="1"/>
  <c r="Q17" i="5"/>
  <c r="R17" i="5" s="1"/>
  <c r="Q18" i="5"/>
  <c r="R18" i="5" s="1"/>
  <c r="Q19" i="5"/>
  <c r="R19" i="5" s="1"/>
  <c r="Q20" i="5"/>
  <c r="R20" i="5" s="1"/>
  <c r="Q21" i="5"/>
  <c r="R21" i="5" s="1"/>
  <c r="Q22" i="5"/>
  <c r="R22" i="5" s="1"/>
  <c r="Q23" i="5"/>
  <c r="R23" i="5" s="1"/>
  <c r="Q24" i="5"/>
  <c r="R24" i="5" s="1"/>
  <c r="Q25" i="5"/>
  <c r="R25" i="5" s="1"/>
  <c r="Q26" i="5"/>
  <c r="R26" i="5" s="1"/>
  <c r="Q27" i="5"/>
  <c r="R27" i="5" s="1"/>
  <c r="Q28" i="5"/>
  <c r="R28" i="5" s="1"/>
  <c r="Q29" i="5"/>
  <c r="R29" i="5" s="1"/>
  <c r="Q30" i="5"/>
  <c r="R30" i="5" s="1"/>
  <c r="Q31" i="5"/>
  <c r="R31" i="5" s="1"/>
  <c r="Q32" i="5"/>
  <c r="R32" i="5" s="1"/>
  <c r="Q33" i="5"/>
  <c r="R33" i="5" s="1"/>
  <c r="Q34" i="5"/>
  <c r="R34" i="5" s="1"/>
  <c r="Q35" i="5"/>
  <c r="R35" i="5" s="1"/>
  <c r="Q36" i="5"/>
  <c r="R36" i="5" s="1"/>
  <c r="Q37" i="5"/>
  <c r="R37" i="5" s="1"/>
  <c r="Q38" i="5"/>
  <c r="R38" i="5" s="1"/>
  <c r="Q39" i="5"/>
  <c r="R39" i="5" s="1"/>
  <c r="Q40" i="5"/>
  <c r="R40" i="5" s="1"/>
  <c r="Q41" i="5"/>
  <c r="R41" i="5" s="1"/>
  <c r="Q42" i="5"/>
  <c r="R42" i="5" s="1"/>
  <c r="Q43" i="5"/>
  <c r="R43" i="5" s="1"/>
  <c r="T49" i="5" l="1"/>
  <c r="T48" i="5"/>
  <c r="T47" i="5"/>
  <c r="T46" i="5"/>
  <c r="T45" i="5"/>
  <c r="T44" i="5"/>
  <c r="S43" i="5"/>
  <c r="T43" i="5" s="1"/>
  <c r="S42" i="5"/>
  <c r="T42" i="5" s="1"/>
  <c r="S41" i="5"/>
  <c r="T41" i="5" s="1"/>
  <c r="S40" i="5"/>
  <c r="T40" i="5" s="1"/>
  <c r="S39" i="5"/>
  <c r="T39" i="5" s="1"/>
  <c r="S38" i="5"/>
  <c r="T38" i="5" s="1"/>
  <c r="S37" i="5"/>
  <c r="T37" i="5" s="1"/>
  <c r="S36" i="5"/>
  <c r="T36" i="5" s="1"/>
  <c r="S35" i="5"/>
  <c r="T35" i="5" s="1"/>
  <c r="S34" i="5"/>
  <c r="T34" i="5" s="1"/>
  <c r="S33" i="5"/>
  <c r="T33" i="5" s="1"/>
  <c r="S32" i="5"/>
  <c r="T32" i="5" s="1"/>
  <c r="S31" i="5"/>
  <c r="T31" i="5" s="1"/>
  <c r="S30" i="5"/>
  <c r="T30" i="5" s="1"/>
  <c r="S29" i="5"/>
  <c r="T29" i="5" s="1"/>
  <c r="S28" i="5"/>
  <c r="T28" i="5" s="1"/>
  <c r="S27" i="5"/>
  <c r="T27" i="5" s="1"/>
  <c r="S26" i="5"/>
  <c r="T26" i="5" s="1"/>
  <c r="S25" i="5"/>
  <c r="T25" i="5" s="1"/>
  <c r="S24" i="5"/>
  <c r="T24" i="5" s="1"/>
  <c r="S23" i="5"/>
  <c r="T23" i="5" s="1"/>
  <c r="S22" i="5"/>
  <c r="T22" i="5" s="1"/>
  <c r="S21" i="5"/>
  <c r="T21" i="5" s="1"/>
  <c r="S20" i="5"/>
  <c r="T20" i="5" s="1"/>
  <c r="S19" i="5"/>
  <c r="T19" i="5" s="1"/>
  <c r="S18" i="5"/>
  <c r="T18" i="5" s="1"/>
  <c r="S17" i="5"/>
  <c r="T17" i="5" s="1"/>
  <c r="S16" i="5"/>
  <c r="T16" i="5" s="1"/>
  <c r="S15" i="5"/>
  <c r="T15" i="5" s="1"/>
  <c r="S14" i="5"/>
  <c r="T14" i="5" s="1"/>
  <c r="S13" i="5"/>
  <c r="T13" i="5" s="1"/>
  <c r="S12" i="5"/>
  <c r="T12" i="5" s="1"/>
  <c r="S11" i="5"/>
  <c r="T11" i="5" s="1"/>
  <c r="S10" i="5"/>
  <c r="T10" i="5" s="1"/>
  <c r="S9" i="5"/>
  <c r="T9" i="5" s="1"/>
  <c r="S8" i="5"/>
  <c r="T8" i="5" s="1"/>
  <c r="S7" i="5"/>
  <c r="T7" i="5" s="1"/>
  <c r="T52" i="5"/>
  <c r="T50" i="5"/>
  <c r="T53" i="5"/>
  <c r="T51" i="5"/>
  <c r="J60" i="6" l="1"/>
  <c r="J59" i="6"/>
  <c r="J58" i="6"/>
  <c r="J57" i="6"/>
  <c r="Q5" i="5"/>
  <c r="R5" i="5" s="1"/>
  <c r="Q6" i="5"/>
  <c r="R6" i="5" s="1"/>
  <c r="Q4" i="5"/>
  <c r="S4" i="5" s="1"/>
  <c r="J61" i="6" l="1"/>
  <c r="S6" i="5"/>
  <c r="T6" i="5" s="1"/>
  <c r="R4" i="5"/>
  <c r="T54" i="5"/>
  <c r="S5" i="5"/>
  <c r="O60" i="5" l="1"/>
  <c r="O58" i="5"/>
  <c r="T5" i="5"/>
  <c r="O61" i="5"/>
  <c r="O59" i="5"/>
  <c r="O57" i="5"/>
  <c r="O62" i="5" l="1"/>
</calcChain>
</file>

<file path=xl/sharedStrings.xml><?xml version="1.0" encoding="utf-8"?>
<sst xmlns="http://schemas.openxmlformats.org/spreadsheetml/2006/main" count="307" uniqueCount="136">
  <si>
    <t>รายการประเมิน</t>
  </si>
  <si>
    <t>* คะแนนรวม</t>
  </si>
  <si>
    <t>** คะแนนเฉลี่ย</t>
  </si>
  <si>
    <t>เกณฑ์การให้คะแนน</t>
  </si>
  <si>
    <t>คน</t>
  </si>
  <si>
    <t>0  คือ  ปรับปรุง , 1 คือ พอใช้</t>
  </si>
  <si>
    <t>ผ่านการประเมิน ร้อยละ 50-59</t>
  </si>
  <si>
    <t>2 คือ ดี  ,  3 คือ ดีมาก</t>
  </si>
  <si>
    <t>ผ่านการประเมิน ร้อยละ 60-69</t>
  </si>
  <si>
    <t>ผ่านการประเมิน ร้อยละ 70-79</t>
  </si>
  <si>
    <t xml:space="preserve">คะแนนผ่านเกณฑ์ร้อยละ 50 ขึ้นไป  </t>
  </si>
  <si>
    <t>ผ่านการประเมิน  ร้อยละ 80 ขึ้นไป</t>
  </si>
  <si>
    <t>*** ร้อยละของคะแนนที่ได้</t>
  </si>
  <si>
    <t>ไม่ผ่านการประเมิน ต่ำกว่าร้อยละ 50</t>
  </si>
  <si>
    <t>1. มีความรักชาติ ศาสนา พระมหากษัตริย์</t>
  </si>
  <si>
    <t>2. ซื่อสัตย์ เสียสละ อดทน มีอุดมการณ์ในสิ่งที่ดีงามเพื่อส่วนรวม</t>
  </si>
  <si>
    <t>3. กตัญญูต่อพ่อแม่ ผู้ปกครอง ครูบาอาจารยร์</t>
  </si>
  <si>
    <t>4. ใฝ่หาความรู้หมั่นศึกษาทั้งทางตรงและทางอ้อม</t>
  </si>
  <si>
    <t>5. รักษาวัฒนธรรมประเพณีไทยอันงดงาม</t>
  </si>
  <si>
    <t>6. มีศีลธรรม รักษาความสัตย์ หวังดีต่อผู้อื่น เผื่อแผ่และแบ่งปัน</t>
  </si>
  <si>
    <t>7. เข้าใจเรียนรู้การเป็นประชาธิปไตยอันมีพระมหากษัตริย์ทรงเป็นประมุขที่ถูกต้อง</t>
  </si>
  <si>
    <t>8. มีระเบียบวินัย เคารพกฎหมาย ผู้น้อยรู้จักการเคารพผู้ใหญ่</t>
  </si>
  <si>
    <t>9. มีสติรู้ตัว รู้คิด รู้ทำ รู้ปฏิบัติตามพระราชดำรัสของพระบาทสมเด็จพระเจ้าอยู่หัว</t>
  </si>
  <si>
    <t>10. รู้จักดำรงตนอยู่โดยใช้หลักปรัชญาเศรษฐกิจพอเพียง</t>
  </si>
  <si>
    <t>11. มีความเข้มแข็งทั้งร่างกายและจิตใจไม่ยอมแพ้ต่ออำนาจฝ่ายต่ำ</t>
  </si>
  <si>
    <t>12. คำนึงถึงผลประโยชน์ของส่วนรวมและของชาติมากกว่าผลประโยชน์ของตนเอง</t>
  </si>
  <si>
    <t>สรุปผลการประเมิน</t>
  </si>
  <si>
    <t>คำนำหน้า</t>
  </si>
  <si>
    <t>ชื่อ</t>
  </si>
  <si>
    <t>สกุล</t>
  </si>
  <si>
    <t>สรุปผล</t>
  </si>
  <si>
    <t>1. รักชาติ ศาสน์ กษัตริย์</t>
  </si>
  <si>
    <t>2. ซื่อสัตย์ สุจริต</t>
  </si>
  <si>
    <t>3. มีวินัย</t>
  </si>
  <si>
    <t>4. ใฝ่เรียนรู้</t>
  </si>
  <si>
    <t>5. อยู่อย่างพอเพียง</t>
  </si>
  <si>
    <t>6. มุ่งมั่นในการทำงาน</t>
  </si>
  <si>
    <t>7. รักความเป็นไทย</t>
  </si>
  <si>
    <t>8. มีจิตสาธารณะ</t>
  </si>
  <si>
    <t>ผลการประเมิน</t>
  </si>
  <si>
    <t>ระดับคุณภาพ</t>
  </si>
  <si>
    <t>ที่</t>
  </si>
  <si>
    <t>สรุป</t>
  </si>
  <si>
    <t xml:space="preserve">    0 คือ ไม่ผ่าน</t>
  </si>
  <si>
    <t>ไม่ผ่านการประเมิน</t>
  </si>
  <si>
    <t xml:space="preserve">    1 คือ ผ่าน</t>
  </si>
  <si>
    <t>ผ่านการประเมินระดับ 1 (ผ่าน)</t>
  </si>
  <si>
    <t xml:space="preserve">    2 คือ ดี</t>
  </si>
  <si>
    <t>ผ่านการประเมินระดับ 2 (ดี)</t>
  </si>
  <si>
    <t xml:space="preserve">    3 คือ ดีเยี่ยม</t>
  </si>
  <si>
    <t>ผ่านการประเมินระดับ 3 (ดีเยี่ยม)</t>
  </si>
  <si>
    <t>รวม</t>
  </si>
  <si>
    <t>แบบประเมินคุณลักษณะอันพึงประสงค์นักเรียน ในการจัดการเรียนการสอน  ประจำปีการศึกษา 2560</t>
  </si>
  <si>
    <t>แบบประเมินพฤติกรรมผู้เรียน ตามค่านิยมหลักของคนไทย 12 ประการ ในการจัดการเรียนการสอน  ประจำปีการศึกษา 2560</t>
  </si>
  <si>
    <t>เด็กชาย</t>
  </si>
  <si>
    <t>ธนภัทร</t>
  </si>
  <si>
    <t>เด็กหญิง</t>
  </si>
  <si>
    <t>ลำดับที่</t>
  </si>
  <si>
    <t>กัลยา</t>
  </si>
  <si>
    <t>กันณพงศ์</t>
  </si>
  <si>
    <t>ธรรมเกษ</t>
  </si>
  <si>
    <t>กิตติพงษ์</t>
  </si>
  <si>
    <t>หารเตชะ</t>
  </si>
  <si>
    <t>ชนาภัทร</t>
  </si>
  <si>
    <t>สีดา</t>
  </si>
  <si>
    <t>ชัยวัฒน์</t>
  </si>
  <si>
    <t>ไชยโย</t>
  </si>
  <si>
    <t>ณัฐดนัย</t>
  </si>
  <si>
    <t>เครือบุตร</t>
  </si>
  <si>
    <t>บัวงาม</t>
  </si>
  <si>
    <t>ธนากร</t>
  </si>
  <si>
    <t>จันประสิทธิ์</t>
  </si>
  <si>
    <t>ธีรภัทร</t>
  </si>
  <si>
    <t>สิงด้วง</t>
  </si>
  <si>
    <t>นพเก้า</t>
  </si>
  <si>
    <t>อุตสังข์</t>
  </si>
  <si>
    <t>นฤเทพ</t>
  </si>
  <si>
    <t>สายโท</t>
  </si>
  <si>
    <t>ประวิทย์</t>
  </si>
  <si>
    <t>ผลาผล</t>
  </si>
  <si>
    <t>ภูมี</t>
  </si>
  <si>
    <t>แซ่เอง</t>
  </si>
  <si>
    <t>วัชโรทัย</t>
  </si>
  <si>
    <t>พิมาทัย</t>
  </si>
  <si>
    <t>ศักริน</t>
  </si>
  <si>
    <t>แซ่ตั้ง</t>
  </si>
  <si>
    <t>กนกวลัย</t>
  </si>
  <si>
    <t>แสนแวด</t>
  </si>
  <si>
    <t>กฤฎาชลี</t>
  </si>
  <si>
    <t>ไถวฤทธิ์</t>
  </si>
  <si>
    <t>กัญญาณัฐ</t>
  </si>
  <si>
    <t>มะปราง</t>
  </si>
  <si>
    <t>กอดทอง</t>
  </si>
  <si>
    <t>กานต์ธิดา</t>
  </si>
  <si>
    <t>พุ่มพวง</t>
  </si>
  <si>
    <t>กุลสตรี</t>
  </si>
  <si>
    <t>ลาพันธ์</t>
  </si>
  <si>
    <t>ขวัญจิรา</t>
  </si>
  <si>
    <t>มีไพฑูรย์</t>
  </si>
  <si>
    <t>จิรนันท์</t>
  </si>
  <si>
    <t>นันกระโทก</t>
  </si>
  <si>
    <t>จีรนันท์</t>
  </si>
  <si>
    <t>ทิพย์มณี</t>
  </si>
  <si>
    <t>นภัสวรรณ</t>
  </si>
  <si>
    <t>ตันสิงห์</t>
  </si>
  <si>
    <t>นิลวรรณ</t>
  </si>
  <si>
    <t>อนันตภักดิ์</t>
  </si>
  <si>
    <t>ปณิตา</t>
  </si>
  <si>
    <t>ถือศร</t>
  </si>
  <si>
    <t>พรรณภษา</t>
  </si>
  <si>
    <t>ชนะพล</t>
  </si>
  <si>
    <t>พิชญ์ชาภรณ์</t>
  </si>
  <si>
    <t>ดาวไสย์</t>
  </si>
  <si>
    <t>เพียงพอ</t>
  </si>
  <si>
    <t>ศรีราตรี</t>
  </si>
  <si>
    <t>ภัทราภรณ์</t>
  </si>
  <si>
    <t>รจนา</t>
  </si>
  <si>
    <t>เมธาวดี</t>
  </si>
  <si>
    <t>หมายเขา</t>
  </si>
  <si>
    <t>วริศรา</t>
  </si>
  <si>
    <t>กาละเลข</t>
  </si>
  <si>
    <t>วิจิตรา</t>
  </si>
  <si>
    <t>ดวงศรี</t>
  </si>
  <si>
    <t>ศุภภรณ์</t>
  </si>
  <si>
    <t>สังข์ทอง</t>
  </si>
  <si>
    <t>สิริรัตน์</t>
  </si>
  <si>
    <t>อังคุละศรี</t>
  </si>
  <si>
    <t>สุดารัตน์</t>
  </si>
  <si>
    <t>อรรถวัน</t>
  </si>
  <si>
    <t>อภิญญา</t>
  </si>
  <si>
    <t>ศรีนาม</t>
  </si>
  <si>
    <t>อัญชิษฐา</t>
  </si>
  <si>
    <t>เสนาภักดิ์</t>
  </si>
  <si>
    <t>อินทิรารัตน์</t>
  </si>
  <si>
    <t>ลิลัน</t>
  </si>
  <si>
    <t>ชั้นมัธยมศึกษาปีที่ 2/5 ครูผู้ประเมิน  นางรวงทอง  คุณสวัสดิ์  และนางสาวชัญญาภัค  สินศิริ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</si>
</sst>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FF0000"/>
      <name val="TH SarabunPSK"/>
      <family val="2"/>
    </font>
    <font>
      <b/>
      <u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40" xfId="0" applyFont="1" applyBorder="1" applyAlignment="1">
      <alignment horizontal="righ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41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righ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42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righ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43" xfId="0" applyFont="1" applyBorder="1" applyAlignment="1">
      <alignment horizontal="left" vertical="center" shrinkToFit="1"/>
    </xf>
    <xf numFmtId="0" fontId="2" fillId="0" borderId="0" xfId="0" applyFont="1"/>
    <xf numFmtId="0" fontId="3" fillId="0" borderId="14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center" textRotation="90" shrinkToFit="1"/>
    </xf>
    <xf numFmtId="0" fontId="2" fillId="0" borderId="15" xfId="0" applyFont="1" applyBorder="1" applyAlignment="1">
      <alignment textRotation="90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textRotation="90"/>
    </xf>
    <xf numFmtId="0" fontId="2" fillId="0" borderId="21" xfId="0" applyFont="1" applyBorder="1" applyAlignment="1">
      <alignment horizontal="center" textRotation="90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top" textRotation="255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1" fillId="0" borderId="3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Alignment="1"/>
    <xf numFmtId="0" fontId="2" fillId="0" borderId="44" xfId="0" applyFont="1" applyBorder="1" applyAlignment="1">
      <alignment horizontal="center" vertical="center" textRotation="90"/>
    </xf>
    <xf numFmtId="0" fontId="2" fillId="0" borderId="0" xfId="0" applyFont="1" applyAlignment="1"/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center" shrinkToFi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30" xfId="0" applyFont="1" applyBorder="1" applyAlignment="1">
      <alignment horizontal="center" vertical="center" textRotation="90"/>
    </xf>
    <xf numFmtId="0" fontId="2" fillId="0" borderId="17" xfId="0" applyFont="1" applyBorder="1" applyAlignment="1">
      <alignment horizontal="center" vertical="center" textRotation="90"/>
    </xf>
    <xf numFmtId="0" fontId="3" fillId="4" borderId="0" xfId="0" applyFont="1" applyFill="1" applyAlignment="1">
      <alignment vertical="top" wrapText="1"/>
    </xf>
  </cellXfs>
  <cellStyles count="2">
    <cellStyle name="Normal" xfId="0" builtinId="0"/>
    <cellStyle name="ปกติ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" name="TextBox 4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1" name="TextBox 10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" name="TextBox 11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8" name="TextBox 17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9" name="TextBox 18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7" name="TextBox 26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8" name="TextBox 27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6" name="TextBox 3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8" name="TextBox 5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9" name="TextBox 5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0" name="TextBox 5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1" name="TextBox 6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2" name="TextBox 6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3" name="TextBox 6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4" name="TextBox 6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5" name="TextBox 6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6" name="TextBox 6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7" name="TextBox 6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8" name="TextBox 6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9" name="TextBox 6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0" name="TextBox 6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1" name="TextBox 7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2" name="TextBox 7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3" name="TextBox 7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4" name="TextBox 7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5" name="TextBox 7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6" name="TextBox 7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7" name="TextBox 7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8" name="TextBox 7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9" name="TextBox 7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0" name="TextBox 7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1" name="TextBox 8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2" name="TextBox 8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3" name="TextBox 8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4" name="TextBox 8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5" name="TextBox 8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6" name="TextBox 8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7" name="TextBox 8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8" name="TextBox 8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9" name="TextBox 8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0" name="TextBox 8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1" name="TextBox 9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25</xdr:col>
      <xdr:colOff>561975</xdr:colOff>
      <xdr:row>15</xdr:row>
      <xdr:rowOff>142875</xdr:rowOff>
    </xdr:to>
    <xdr:sp macro="" textlink="">
      <xdr:nvSpPr>
        <xdr:cNvPr id="92" name="TextBox 91"/>
        <xdr:cNvSpPr txBox="1"/>
      </xdr:nvSpPr>
      <xdr:spPr>
        <a:xfrm>
          <a:off x="7581900" y="368617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" name="TextBox 1"/>
        <xdr:cNvSpPr txBox="1"/>
      </xdr:nvSpPr>
      <xdr:spPr>
        <a:xfrm>
          <a:off x="254721" y="14548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21482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" name="TextBox 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" name="TextBox 1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2" name="TextBox 1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8" name="TextBox 17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9" name="TextBox 1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7" name="TextBox 2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8" name="TextBox 2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6" name="TextBox 3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14</xdr:col>
      <xdr:colOff>676275</xdr:colOff>
      <xdr:row>3</xdr:row>
      <xdr:rowOff>228600</xdr:rowOff>
    </xdr:from>
    <xdr:to>
      <xdr:col>19</xdr:col>
      <xdr:colOff>552450</xdr:colOff>
      <xdr:row>15</xdr:row>
      <xdr:rowOff>28575</xdr:rowOff>
    </xdr:to>
    <xdr:sp macro="" textlink="">
      <xdr:nvSpPr>
        <xdr:cNvPr id="58" name="TextBox 57"/>
        <xdr:cNvSpPr txBox="1"/>
      </xdr:nvSpPr>
      <xdr:spPr>
        <a:xfrm>
          <a:off x="7572375" y="2247900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9"/>
  <sheetViews>
    <sheetView tabSelected="1" workbookViewId="0">
      <selection activeCell="V5" sqref="V5"/>
    </sheetView>
  </sheetViews>
  <sheetFormatPr defaultColWidth="9" defaultRowHeight="24" x14ac:dyDescent="0.55000000000000004"/>
  <cols>
    <col min="1" max="1" width="3.25" style="33" customWidth="1"/>
    <col min="2" max="2" width="6.375" style="33" customWidth="1"/>
    <col min="3" max="3" width="12" style="33" customWidth="1"/>
    <col min="4" max="4" width="12.625" style="1" customWidth="1"/>
    <col min="5" max="16" width="3.125" style="33" customWidth="1"/>
    <col min="17" max="19" width="4" style="1" customWidth="1"/>
    <col min="20" max="20" width="6.75" style="1" customWidth="1"/>
    <col min="21" max="16384" width="9" style="1"/>
  </cols>
  <sheetData>
    <row r="1" spans="1:23" x14ac:dyDescent="0.55000000000000004">
      <c r="A1" s="69" t="s">
        <v>53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70"/>
    </row>
    <row r="2" spans="1:23" ht="24.75" thickBot="1" x14ac:dyDescent="0.6">
      <c r="A2" s="81" t="s">
        <v>135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</row>
    <row r="3" spans="1:23" ht="222.75" customHeight="1" x14ac:dyDescent="0.55000000000000004">
      <c r="A3" s="79" t="s">
        <v>57</v>
      </c>
      <c r="B3" s="76" t="s">
        <v>0</v>
      </c>
      <c r="C3" s="77"/>
      <c r="D3" s="78"/>
      <c r="E3" s="16" t="s">
        <v>14</v>
      </c>
      <c r="F3" s="16" t="s">
        <v>15</v>
      </c>
      <c r="G3" s="16" t="s">
        <v>16</v>
      </c>
      <c r="H3" s="16" t="s">
        <v>17</v>
      </c>
      <c r="I3" s="16" t="s">
        <v>18</v>
      </c>
      <c r="J3" s="16" t="s">
        <v>19</v>
      </c>
      <c r="K3" s="16" t="s">
        <v>20</v>
      </c>
      <c r="L3" s="16" t="s">
        <v>21</v>
      </c>
      <c r="M3" s="16" t="s">
        <v>22</v>
      </c>
      <c r="N3" s="16" t="s">
        <v>23</v>
      </c>
      <c r="O3" s="16" t="s">
        <v>24</v>
      </c>
      <c r="P3" s="16" t="s">
        <v>25</v>
      </c>
      <c r="Q3" s="17" t="s">
        <v>1</v>
      </c>
      <c r="R3" s="17" t="s">
        <v>2</v>
      </c>
      <c r="S3" s="17" t="s">
        <v>12</v>
      </c>
      <c r="T3" s="67" t="s">
        <v>30</v>
      </c>
    </row>
    <row r="4" spans="1:23" ht="18.75" customHeight="1" thickBot="1" x14ac:dyDescent="0.6">
      <c r="A4" s="80"/>
      <c r="B4" s="18" t="s">
        <v>27</v>
      </c>
      <c r="C4" s="19" t="s">
        <v>28</v>
      </c>
      <c r="D4" s="20" t="s">
        <v>29</v>
      </c>
      <c r="E4" s="21">
        <v>3</v>
      </c>
      <c r="F4" s="21">
        <v>3</v>
      </c>
      <c r="G4" s="21">
        <v>3</v>
      </c>
      <c r="H4" s="21">
        <v>3</v>
      </c>
      <c r="I4" s="21">
        <v>3</v>
      </c>
      <c r="J4" s="21">
        <v>3</v>
      </c>
      <c r="K4" s="21">
        <v>3</v>
      </c>
      <c r="L4" s="21">
        <v>3</v>
      </c>
      <c r="M4" s="21">
        <v>3</v>
      </c>
      <c r="N4" s="21">
        <v>3</v>
      </c>
      <c r="O4" s="21">
        <v>3</v>
      </c>
      <c r="P4" s="21">
        <v>3</v>
      </c>
      <c r="Q4" s="21">
        <f>SUM(E4:P4)</f>
        <v>36</v>
      </c>
      <c r="R4" s="21">
        <f>(Q4/12)</f>
        <v>3</v>
      </c>
      <c r="S4" s="21">
        <f>(Q4*100/36)</f>
        <v>100</v>
      </c>
      <c r="T4" s="22"/>
      <c r="U4" s="34"/>
      <c r="V4" s="34"/>
      <c r="W4" s="34"/>
    </row>
    <row r="5" spans="1:23" s="36" customFormat="1" ht="15.75" customHeight="1" x14ac:dyDescent="0.2">
      <c r="A5" s="37">
        <v>1</v>
      </c>
      <c r="B5" s="3" t="s">
        <v>54</v>
      </c>
      <c r="C5" s="4" t="s">
        <v>59</v>
      </c>
      <c r="D5" s="13" t="s">
        <v>60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9">
        <f t="shared" ref="Q5:Q6" si="0">SUM(E5:P5)</f>
        <v>0</v>
      </c>
      <c r="R5" s="39">
        <f t="shared" ref="R5:R6" si="1">(Q5/12)</f>
        <v>0</v>
      </c>
      <c r="S5" s="39">
        <f t="shared" ref="S5:S6" si="2">(Q5*100/36)</f>
        <v>0</v>
      </c>
      <c r="T5" s="40" t="str">
        <f t="shared" ref="T5:T54" si="3">IF(S5&gt;=50,"ผ่าน",IF(S5&lt;50,"ไม่ผ่าน"))</f>
        <v>ไม่ผ่าน</v>
      </c>
      <c r="U5" s="35"/>
      <c r="V5" s="35"/>
      <c r="W5" s="35"/>
    </row>
    <row r="6" spans="1:23" s="36" customFormat="1" ht="15.75" customHeight="1" x14ac:dyDescent="0.2">
      <c r="A6" s="41">
        <v>2</v>
      </c>
      <c r="B6" s="6" t="s">
        <v>54</v>
      </c>
      <c r="C6" s="7" t="s">
        <v>61</v>
      </c>
      <c r="D6" s="14" t="s">
        <v>62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42">
        <v>0</v>
      </c>
      <c r="N6" s="42">
        <v>0</v>
      </c>
      <c r="O6" s="42">
        <v>0</v>
      </c>
      <c r="P6" s="42">
        <v>0</v>
      </c>
      <c r="Q6" s="43">
        <f t="shared" si="0"/>
        <v>0</v>
      </c>
      <c r="R6" s="43">
        <f t="shared" si="1"/>
        <v>0</v>
      </c>
      <c r="S6" s="43">
        <f t="shared" si="2"/>
        <v>0</v>
      </c>
      <c r="T6" s="44" t="str">
        <f t="shared" si="3"/>
        <v>ไม่ผ่าน</v>
      </c>
      <c r="U6" s="35"/>
      <c r="V6" s="35"/>
      <c r="W6" s="35"/>
    </row>
    <row r="7" spans="1:23" s="36" customFormat="1" ht="15.75" customHeight="1" x14ac:dyDescent="0.2">
      <c r="A7" s="41">
        <v>3</v>
      </c>
      <c r="B7" s="6" t="s">
        <v>54</v>
      </c>
      <c r="C7" s="7" t="s">
        <v>63</v>
      </c>
      <c r="D7" s="14" t="s">
        <v>64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3">
        <f t="shared" ref="Q7:Q43" si="4">SUM(E7:P7)</f>
        <v>0</v>
      </c>
      <c r="R7" s="43">
        <f t="shared" ref="R7:R43" si="5">(Q7/12)</f>
        <v>0</v>
      </c>
      <c r="S7" s="43">
        <f t="shared" ref="S7:S43" si="6">(Q7*100/36)</f>
        <v>0</v>
      </c>
      <c r="T7" s="44" t="str">
        <f t="shared" ref="T7:T53" si="7">IF(S7&gt;=50,"ผ่าน",IF(S7&lt;50,"ไม่ผ่าน"))</f>
        <v>ไม่ผ่าน</v>
      </c>
      <c r="U7" s="35"/>
      <c r="V7" s="35"/>
      <c r="W7" s="35"/>
    </row>
    <row r="8" spans="1:23" s="36" customFormat="1" ht="15.75" customHeight="1" x14ac:dyDescent="0.2">
      <c r="A8" s="41">
        <v>4</v>
      </c>
      <c r="B8" s="6" t="s">
        <v>54</v>
      </c>
      <c r="C8" s="7" t="s">
        <v>65</v>
      </c>
      <c r="D8" s="14" t="s">
        <v>66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3">
        <f t="shared" si="4"/>
        <v>0</v>
      </c>
      <c r="R8" s="43">
        <f t="shared" si="5"/>
        <v>0</v>
      </c>
      <c r="S8" s="43">
        <f t="shared" si="6"/>
        <v>0</v>
      </c>
      <c r="T8" s="44" t="str">
        <f t="shared" si="7"/>
        <v>ไม่ผ่าน</v>
      </c>
      <c r="U8" s="35"/>
      <c r="V8" s="35"/>
      <c r="W8" s="35"/>
    </row>
    <row r="9" spans="1:23" s="36" customFormat="1" ht="15.75" customHeight="1" x14ac:dyDescent="0.2">
      <c r="A9" s="41">
        <v>5</v>
      </c>
      <c r="B9" s="6" t="s">
        <v>54</v>
      </c>
      <c r="C9" s="7" t="s">
        <v>67</v>
      </c>
      <c r="D9" s="14" t="s">
        <v>68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3">
        <f t="shared" si="4"/>
        <v>0</v>
      </c>
      <c r="R9" s="43">
        <f t="shared" si="5"/>
        <v>0</v>
      </c>
      <c r="S9" s="43">
        <f t="shared" si="6"/>
        <v>0</v>
      </c>
      <c r="T9" s="44" t="str">
        <f t="shared" si="7"/>
        <v>ไม่ผ่าน</v>
      </c>
      <c r="U9" s="35"/>
      <c r="V9" s="35"/>
      <c r="W9" s="35"/>
    </row>
    <row r="10" spans="1:23" s="36" customFormat="1" ht="15.75" customHeight="1" x14ac:dyDescent="0.2">
      <c r="A10" s="41">
        <v>6</v>
      </c>
      <c r="B10" s="6" t="s">
        <v>54</v>
      </c>
      <c r="C10" s="7" t="s">
        <v>55</v>
      </c>
      <c r="D10" s="14" t="s">
        <v>69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3">
        <f t="shared" si="4"/>
        <v>0</v>
      </c>
      <c r="R10" s="43">
        <f t="shared" si="5"/>
        <v>0</v>
      </c>
      <c r="S10" s="43">
        <f t="shared" si="6"/>
        <v>0</v>
      </c>
      <c r="T10" s="44" t="str">
        <f t="shared" si="7"/>
        <v>ไม่ผ่าน</v>
      </c>
      <c r="U10" s="35"/>
      <c r="V10" s="35"/>
      <c r="W10" s="35"/>
    </row>
    <row r="11" spans="1:23" s="36" customFormat="1" ht="15.75" customHeight="1" x14ac:dyDescent="0.2">
      <c r="A11" s="41">
        <v>7</v>
      </c>
      <c r="B11" s="6" t="s">
        <v>54</v>
      </c>
      <c r="C11" s="7" t="s">
        <v>70</v>
      </c>
      <c r="D11" s="14" t="s">
        <v>71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3">
        <f t="shared" si="4"/>
        <v>0</v>
      </c>
      <c r="R11" s="43">
        <f t="shared" si="5"/>
        <v>0</v>
      </c>
      <c r="S11" s="43">
        <f t="shared" si="6"/>
        <v>0</v>
      </c>
      <c r="T11" s="44" t="str">
        <f t="shared" si="7"/>
        <v>ไม่ผ่าน</v>
      </c>
      <c r="U11" s="35"/>
      <c r="V11" s="35"/>
      <c r="W11" s="35"/>
    </row>
    <row r="12" spans="1:23" s="36" customFormat="1" ht="15.75" customHeight="1" x14ac:dyDescent="0.2">
      <c r="A12" s="41">
        <v>8</v>
      </c>
      <c r="B12" s="6" t="s">
        <v>54</v>
      </c>
      <c r="C12" s="7" t="s">
        <v>72</v>
      </c>
      <c r="D12" s="14" t="s">
        <v>73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3">
        <f t="shared" si="4"/>
        <v>0</v>
      </c>
      <c r="R12" s="43">
        <f t="shared" si="5"/>
        <v>0</v>
      </c>
      <c r="S12" s="43">
        <f t="shared" si="6"/>
        <v>0</v>
      </c>
      <c r="T12" s="44" t="str">
        <f t="shared" si="7"/>
        <v>ไม่ผ่าน</v>
      </c>
      <c r="U12" s="35"/>
      <c r="V12" s="35"/>
      <c r="W12" s="35"/>
    </row>
    <row r="13" spans="1:23" s="36" customFormat="1" ht="15.75" customHeight="1" x14ac:dyDescent="0.2">
      <c r="A13" s="41">
        <v>9</v>
      </c>
      <c r="B13" s="6" t="s">
        <v>54</v>
      </c>
      <c r="C13" s="7" t="s">
        <v>74</v>
      </c>
      <c r="D13" s="14" t="s">
        <v>75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3">
        <f t="shared" si="4"/>
        <v>0</v>
      </c>
      <c r="R13" s="43">
        <f t="shared" si="5"/>
        <v>0</v>
      </c>
      <c r="S13" s="43">
        <f t="shared" si="6"/>
        <v>0</v>
      </c>
      <c r="T13" s="44" t="str">
        <f t="shared" si="7"/>
        <v>ไม่ผ่าน</v>
      </c>
      <c r="U13" s="35"/>
      <c r="V13" s="35"/>
      <c r="W13" s="35"/>
    </row>
    <row r="14" spans="1:23" s="36" customFormat="1" ht="15.75" customHeight="1" x14ac:dyDescent="0.2">
      <c r="A14" s="41">
        <v>10</v>
      </c>
      <c r="B14" s="6" t="s">
        <v>54</v>
      </c>
      <c r="C14" s="7" t="s">
        <v>76</v>
      </c>
      <c r="D14" s="14" t="s">
        <v>77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3">
        <f t="shared" si="4"/>
        <v>0</v>
      </c>
      <c r="R14" s="43">
        <f t="shared" si="5"/>
        <v>0</v>
      </c>
      <c r="S14" s="43">
        <f t="shared" si="6"/>
        <v>0</v>
      </c>
      <c r="T14" s="44" t="str">
        <f t="shared" si="7"/>
        <v>ไม่ผ่าน</v>
      </c>
      <c r="U14" s="35"/>
      <c r="V14" s="35"/>
      <c r="W14" s="35"/>
    </row>
    <row r="15" spans="1:23" s="36" customFormat="1" ht="15.75" customHeight="1" x14ac:dyDescent="0.2">
      <c r="A15" s="41">
        <v>11</v>
      </c>
      <c r="B15" s="6" t="s">
        <v>54</v>
      </c>
      <c r="C15" s="7" t="s">
        <v>78</v>
      </c>
      <c r="D15" s="14" t="s">
        <v>79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3">
        <f t="shared" si="4"/>
        <v>0</v>
      </c>
      <c r="R15" s="43">
        <f t="shared" si="5"/>
        <v>0</v>
      </c>
      <c r="S15" s="43">
        <f t="shared" si="6"/>
        <v>0</v>
      </c>
      <c r="T15" s="44" t="str">
        <f t="shared" si="7"/>
        <v>ไม่ผ่าน</v>
      </c>
      <c r="U15" s="35"/>
      <c r="V15" s="35"/>
      <c r="W15" s="35"/>
    </row>
    <row r="16" spans="1:23" s="36" customFormat="1" ht="15.75" customHeight="1" x14ac:dyDescent="0.2">
      <c r="A16" s="41">
        <v>12</v>
      </c>
      <c r="B16" s="6" t="s">
        <v>54</v>
      </c>
      <c r="C16" s="7" t="s">
        <v>80</v>
      </c>
      <c r="D16" s="14" t="s">
        <v>81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3">
        <f t="shared" si="4"/>
        <v>0</v>
      </c>
      <c r="R16" s="43">
        <f t="shared" si="5"/>
        <v>0</v>
      </c>
      <c r="S16" s="43">
        <f t="shared" si="6"/>
        <v>0</v>
      </c>
      <c r="T16" s="44" t="str">
        <f t="shared" si="7"/>
        <v>ไม่ผ่าน</v>
      </c>
      <c r="U16" s="35"/>
      <c r="V16" s="35"/>
      <c r="W16" s="35"/>
    </row>
    <row r="17" spans="1:23" s="36" customFormat="1" ht="15.75" customHeight="1" x14ac:dyDescent="0.2">
      <c r="A17" s="41">
        <v>13</v>
      </c>
      <c r="B17" s="6" t="s">
        <v>54</v>
      </c>
      <c r="C17" s="7" t="s">
        <v>82</v>
      </c>
      <c r="D17" s="14" t="s">
        <v>83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3">
        <f t="shared" si="4"/>
        <v>0</v>
      </c>
      <c r="R17" s="43">
        <f t="shared" si="5"/>
        <v>0</v>
      </c>
      <c r="S17" s="43">
        <f t="shared" si="6"/>
        <v>0</v>
      </c>
      <c r="T17" s="44" t="str">
        <f t="shared" si="7"/>
        <v>ไม่ผ่าน</v>
      </c>
      <c r="U17" s="35"/>
      <c r="V17" s="35"/>
      <c r="W17" s="35"/>
    </row>
    <row r="18" spans="1:23" s="36" customFormat="1" ht="15.75" customHeight="1" x14ac:dyDescent="0.2">
      <c r="A18" s="41">
        <v>14</v>
      </c>
      <c r="B18" s="6" t="s">
        <v>54</v>
      </c>
      <c r="C18" s="7" t="s">
        <v>84</v>
      </c>
      <c r="D18" s="14" t="s">
        <v>85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3">
        <f t="shared" si="4"/>
        <v>0</v>
      </c>
      <c r="R18" s="43">
        <f t="shared" si="5"/>
        <v>0</v>
      </c>
      <c r="S18" s="43">
        <f t="shared" si="6"/>
        <v>0</v>
      </c>
      <c r="T18" s="44" t="str">
        <f t="shared" si="7"/>
        <v>ไม่ผ่าน</v>
      </c>
      <c r="U18" s="35"/>
      <c r="V18" s="35"/>
      <c r="W18" s="35"/>
    </row>
    <row r="19" spans="1:23" s="36" customFormat="1" ht="15.75" customHeight="1" x14ac:dyDescent="0.2">
      <c r="A19" s="41">
        <v>15</v>
      </c>
      <c r="B19" s="6" t="s">
        <v>56</v>
      </c>
      <c r="C19" s="7" t="s">
        <v>86</v>
      </c>
      <c r="D19" s="14" t="s">
        <v>87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3">
        <f t="shared" si="4"/>
        <v>0</v>
      </c>
      <c r="R19" s="43">
        <f t="shared" si="5"/>
        <v>0</v>
      </c>
      <c r="S19" s="43">
        <f t="shared" si="6"/>
        <v>0</v>
      </c>
      <c r="T19" s="44" t="str">
        <f t="shared" si="7"/>
        <v>ไม่ผ่าน</v>
      </c>
      <c r="U19" s="35"/>
      <c r="V19" s="35"/>
      <c r="W19" s="35"/>
    </row>
    <row r="20" spans="1:23" s="36" customFormat="1" ht="15.75" customHeight="1" x14ac:dyDescent="0.2">
      <c r="A20" s="41">
        <v>16</v>
      </c>
      <c r="B20" s="6" t="s">
        <v>56</v>
      </c>
      <c r="C20" s="7" t="s">
        <v>88</v>
      </c>
      <c r="D20" s="14" t="s">
        <v>89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3">
        <f t="shared" si="4"/>
        <v>0</v>
      </c>
      <c r="R20" s="43">
        <f t="shared" si="5"/>
        <v>0</v>
      </c>
      <c r="S20" s="43">
        <f t="shared" si="6"/>
        <v>0</v>
      </c>
      <c r="T20" s="44" t="str">
        <f t="shared" si="7"/>
        <v>ไม่ผ่าน</v>
      </c>
      <c r="U20" s="35"/>
      <c r="V20" s="35"/>
      <c r="W20" s="35"/>
    </row>
    <row r="21" spans="1:23" s="36" customFormat="1" ht="15.75" customHeight="1" x14ac:dyDescent="0.2">
      <c r="A21" s="41">
        <v>17</v>
      </c>
      <c r="B21" s="6" t="s">
        <v>56</v>
      </c>
      <c r="C21" s="7" t="s">
        <v>90</v>
      </c>
      <c r="D21" s="14" t="s">
        <v>91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3">
        <f t="shared" si="4"/>
        <v>0</v>
      </c>
      <c r="R21" s="43">
        <f t="shared" si="5"/>
        <v>0</v>
      </c>
      <c r="S21" s="43">
        <f t="shared" si="6"/>
        <v>0</v>
      </c>
      <c r="T21" s="44" t="str">
        <f t="shared" si="7"/>
        <v>ไม่ผ่าน</v>
      </c>
      <c r="U21" s="35"/>
      <c r="V21" s="35"/>
      <c r="W21" s="35"/>
    </row>
    <row r="22" spans="1:23" s="36" customFormat="1" ht="15.75" customHeight="1" x14ac:dyDescent="0.2">
      <c r="A22" s="41">
        <v>18</v>
      </c>
      <c r="B22" s="6" t="s">
        <v>56</v>
      </c>
      <c r="C22" s="7" t="s">
        <v>58</v>
      </c>
      <c r="D22" s="14" t="s">
        <v>92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3">
        <f t="shared" si="4"/>
        <v>0</v>
      </c>
      <c r="R22" s="43">
        <f t="shared" si="5"/>
        <v>0</v>
      </c>
      <c r="S22" s="43">
        <f t="shared" si="6"/>
        <v>0</v>
      </c>
      <c r="T22" s="44" t="str">
        <f t="shared" si="7"/>
        <v>ไม่ผ่าน</v>
      </c>
      <c r="U22" s="35"/>
      <c r="V22" s="35"/>
      <c r="W22" s="35"/>
    </row>
    <row r="23" spans="1:23" s="36" customFormat="1" ht="15.75" customHeight="1" x14ac:dyDescent="0.2">
      <c r="A23" s="41">
        <v>19</v>
      </c>
      <c r="B23" s="6" t="s">
        <v>56</v>
      </c>
      <c r="C23" s="7" t="s">
        <v>93</v>
      </c>
      <c r="D23" s="14" t="s">
        <v>94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2">
        <v>0</v>
      </c>
      <c r="Q23" s="43">
        <f t="shared" si="4"/>
        <v>0</v>
      </c>
      <c r="R23" s="43">
        <f t="shared" si="5"/>
        <v>0</v>
      </c>
      <c r="S23" s="43">
        <f t="shared" si="6"/>
        <v>0</v>
      </c>
      <c r="T23" s="44" t="str">
        <f t="shared" si="7"/>
        <v>ไม่ผ่าน</v>
      </c>
      <c r="U23" s="35"/>
      <c r="V23" s="35"/>
      <c r="W23" s="35"/>
    </row>
    <row r="24" spans="1:23" s="36" customFormat="1" ht="15.75" customHeight="1" x14ac:dyDescent="0.2">
      <c r="A24" s="41">
        <v>20</v>
      </c>
      <c r="B24" s="6" t="s">
        <v>56</v>
      </c>
      <c r="C24" s="7" t="s">
        <v>95</v>
      </c>
      <c r="D24" s="14" t="s">
        <v>96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3">
        <f t="shared" si="4"/>
        <v>0</v>
      </c>
      <c r="R24" s="43">
        <f t="shared" si="5"/>
        <v>0</v>
      </c>
      <c r="S24" s="43">
        <f t="shared" si="6"/>
        <v>0</v>
      </c>
      <c r="T24" s="44" t="str">
        <f t="shared" si="7"/>
        <v>ไม่ผ่าน</v>
      </c>
      <c r="U24" s="35"/>
      <c r="V24" s="35"/>
      <c r="W24" s="35"/>
    </row>
    <row r="25" spans="1:23" s="36" customFormat="1" ht="15.75" customHeight="1" x14ac:dyDescent="0.2">
      <c r="A25" s="41">
        <v>21</v>
      </c>
      <c r="B25" s="6" t="s">
        <v>56</v>
      </c>
      <c r="C25" s="7" t="s">
        <v>97</v>
      </c>
      <c r="D25" s="14" t="s">
        <v>98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3">
        <f t="shared" si="4"/>
        <v>0</v>
      </c>
      <c r="R25" s="43">
        <f t="shared" si="5"/>
        <v>0</v>
      </c>
      <c r="S25" s="43">
        <f t="shared" si="6"/>
        <v>0</v>
      </c>
      <c r="T25" s="44" t="str">
        <f t="shared" si="7"/>
        <v>ไม่ผ่าน</v>
      </c>
      <c r="U25" s="35"/>
      <c r="V25" s="35"/>
      <c r="W25" s="35"/>
    </row>
    <row r="26" spans="1:23" s="36" customFormat="1" ht="15.75" customHeight="1" x14ac:dyDescent="0.2">
      <c r="A26" s="41">
        <v>22</v>
      </c>
      <c r="B26" s="6" t="s">
        <v>56</v>
      </c>
      <c r="C26" s="7" t="s">
        <v>99</v>
      </c>
      <c r="D26" s="14" t="s">
        <v>100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3">
        <f t="shared" si="4"/>
        <v>0</v>
      </c>
      <c r="R26" s="43">
        <f t="shared" si="5"/>
        <v>0</v>
      </c>
      <c r="S26" s="43">
        <f t="shared" si="6"/>
        <v>0</v>
      </c>
      <c r="T26" s="44" t="str">
        <f t="shared" si="7"/>
        <v>ไม่ผ่าน</v>
      </c>
    </row>
    <row r="27" spans="1:23" s="36" customFormat="1" ht="15.75" customHeight="1" x14ac:dyDescent="0.2">
      <c r="A27" s="41">
        <v>23</v>
      </c>
      <c r="B27" s="6" t="s">
        <v>56</v>
      </c>
      <c r="C27" s="7" t="s">
        <v>101</v>
      </c>
      <c r="D27" s="14" t="s">
        <v>102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3">
        <f t="shared" si="4"/>
        <v>0</v>
      </c>
      <c r="R27" s="43">
        <f t="shared" si="5"/>
        <v>0</v>
      </c>
      <c r="S27" s="43">
        <f t="shared" si="6"/>
        <v>0</v>
      </c>
      <c r="T27" s="44" t="str">
        <f t="shared" si="7"/>
        <v>ไม่ผ่าน</v>
      </c>
    </row>
    <row r="28" spans="1:23" s="36" customFormat="1" ht="15.75" customHeight="1" x14ac:dyDescent="0.2">
      <c r="A28" s="41">
        <v>24</v>
      </c>
      <c r="B28" s="6" t="s">
        <v>56</v>
      </c>
      <c r="C28" s="7" t="s">
        <v>103</v>
      </c>
      <c r="D28" s="14" t="s">
        <v>104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3">
        <f t="shared" si="4"/>
        <v>0</v>
      </c>
      <c r="R28" s="43">
        <f t="shared" si="5"/>
        <v>0</v>
      </c>
      <c r="S28" s="43">
        <f t="shared" si="6"/>
        <v>0</v>
      </c>
      <c r="T28" s="44" t="str">
        <f t="shared" si="7"/>
        <v>ไม่ผ่าน</v>
      </c>
    </row>
    <row r="29" spans="1:23" s="36" customFormat="1" ht="15.75" customHeight="1" x14ac:dyDescent="0.2">
      <c r="A29" s="41">
        <v>25</v>
      </c>
      <c r="B29" s="6" t="s">
        <v>56</v>
      </c>
      <c r="C29" s="7" t="s">
        <v>105</v>
      </c>
      <c r="D29" s="14" t="s">
        <v>106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3">
        <f t="shared" si="4"/>
        <v>0</v>
      </c>
      <c r="R29" s="43">
        <f t="shared" si="5"/>
        <v>0</v>
      </c>
      <c r="S29" s="43">
        <f t="shared" si="6"/>
        <v>0</v>
      </c>
      <c r="T29" s="44" t="str">
        <f t="shared" si="7"/>
        <v>ไม่ผ่าน</v>
      </c>
    </row>
    <row r="30" spans="1:23" s="36" customFormat="1" ht="15.75" customHeight="1" x14ac:dyDescent="0.2">
      <c r="A30" s="41">
        <v>26</v>
      </c>
      <c r="B30" s="6" t="s">
        <v>56</v>
      </c>
      <c r="C30" s="7" t="s">
        <v>107</v>
      </c>
      <c r="D30" s="14" t="s">
        <v>108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3">
        <f t="shared" si="4"/>
        <v>0</v>
      </c>
      <c r="R30" s="43">
        <f t="shared" si="5"/>
        <v>0</v>
      </c>
      <c r="S30" s="43">
        <f t="shared" si="6"/>
        <v>0</v>
      </c>
      <c r="T30" s="44" t="str">
        <f t="shared" si="7"/>
        <v>ไม่ผ่าน</v>
      </c>
    </row>
    <row r="31" spans="1:23" s="36" customFormat="1" ht="15.75" customHeight="1" x14ac:dyDescent="0.2">
      <c r="A31" s="41">
        <v>27</v>
      </c>
      <c r="B31" s="6" t="s">
        <v>56</v>
      </c>
      <c r="C31" s="7" t="s">
        <v>109</v>
      </c>
      <c r="D31" s="14" t="s">
        <v>110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3">
        <f t="shared" si="4"/>
        <v>0</v>
      </c>
      <c r="R31" s="43">
        <f t="shared" si="5"/>
        <v>0</v>
      </c>
      <c r="S31" s="43">
        <f t="shared" si="6"/>
        <v>0</v>
      </c>
      <c r="T31" s="44" t="str">
        <f t="shared" si="7"/>
        <v>ไม่ผ่าน</v>
      </c>
    </row>
    <row r="32" spans="1:23" s="36" customFormat="1" ht="15.75" customHeight="1" x14ac:dyDescent="0.2">
      <c r="A32" s="41">
        <v>28</v>
      </c>
      <c r="B32" s="6" t="s">
        <v>56</v>
      </c>
      <c r="C32" s="7" t="s">
        <v>111</v>
      </c>
      <c r="D32" s="14" t="s">
        <v>112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3">
        <f t="shared" si="4"/>
        <v>0</v>
      </c>
      <c r="R32" s="43">
        <f t="shared" si="5"/>
        <v>0</v>
      </c>
      <c r="S32" s="43">
        <f t="shared" si="6"/>
        <v>0</v>
      </c>
      <c r="T32" s="44" t="str">
        <f t="shared" si="7"/>
        <v>ไม่ผ่าน</v>
      </c>
    </row>
    <row r="33" spans="1:20" s="36" customFormat="1" ht="15.75" customHeight="1" x14ac:dyDescent="0.2">
      <c r="A33" s="41">
        <v>29</v>
      </c>
      <c r="B33" s="6" t="s">
        <v>56</v>
      </c>
      <c r="C33" s="7" t="s">
        <v>113</v>
      </c>
      <c r="D33" s="14" t="s">
        <v>114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3">
        <f t="shared" si="4"/>
        <v>0</v>
      </c>
      <c r="R33" s="43">
        <f t="shared" si="5"/>
        <v>0</v>
      </c>
      <c r="S33" s="43">
        <f t="shared" si="6"/>
        <v>0</v>
      </c>
      <c r="T33" s="44" t="str">
        <f t="shared" si="7"/>
        <v>ไม่ผ่าน</v>
      </c>
    </row>
    <row r="34" spans="1:20" s="36" customFormat="1" ht="15.75" customHeight="1" x14ac:dyDescent="0.2">
      <c r="A34" s="41">
        <v>30</v>
      </c>
      <c r="B34" s="6" t="s">
        <v>56</v>
      </c>
      <c r="C34" s="7" t="s">
        <v>115</v>
      </c>
      <c r="D34" s="14" t="s">
        <v>116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42">
        <v>0</v>
      </c>
      <c r="Q34" s="43">
        <f t="shared" si="4"/>
        <v>0</v>
      </c>
      <c r="R34" s="43">
        <f t="shared" si="5"/>
        <v>0</v>
      </c>
      <c r="S34" s="43">
        <f t="shared" si="6"/>
        <v>0</v>
      </c>
      <c r="T34" s="44" t="str">
        <f t="shared" si="7"/>
        <v>ไม่ผ่าน</v>
      </c>
    </row>
    <row r="35" spans="1:20" s="36" customFormat="1" ht="15.75" customHeight="1" x14ac:dyDescent="0.2">
      <c r="A35" s="41">
        <v>31</v>
      </c>
      <c r="B35" s="6" t="s">
        <v>56</v>
      </c>
      <c r="C35" s="7" t="s">
        <v>117</v>
      </c>
      <c r="D35" s="14" t="s">
        <v>118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3">
        <f t="shared" si="4"/>
        <v>0</v>
      </c>
      <c r="R35" s="43">
        <f t="shared" si="5"/>
        <v>0</v>
      </c>
      <c r="S35" s="43">
        <f t="shared" si="6"/>
        <v>0</v>
      </c>
      <c r="T35" s="44" t="str">
        <f t="shared" si="7"/>
        <v>ไม่ผ่าน</v>
      </c>
    </row>
    <row r="36" spans="1:20" s="36" customFormat="1" ht="15.75" customHeight="1" x14ac:dyDescent="0.2">
      <c r="A36" s="41">
        <v>32</v>
      </c>
      <c r="B36" s="6" t="s">
        <v>56</v>
      </c>
      <c r="C36" s="7" t="s">
        <v>119</v>
      </c>
      <c r="D36" s="14" t="s">
        <v>120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42">
        <v>0</v>
      </c>
      <c r="Q36" s="43">
        <f t="shared" si="4"/>
        <v>0</v>
      </c>
      <c r="R36" s="43">
        <f t="shared" si="5"/>
        <v>0</v>
      </c>
      <c r="S36" s="43">
        <f t="shared" si="6"/>
        <v>0</v>
      </c>
      <c r="T36" s="44" t="str">
        <f t="shared" si="7"/>
        <v>ไม่ผ่าน</v>
      </c>
    </row>
    <row r="37" spans="1:20" s="36" customFormat="1" ht="15.75" customHeight="1" x14ac:dyDescent="0.2">
      <c r="A37" s="41">
        <v>33</v>
      </c>
      <c r="B37" s="6" t="s">
        <v>56</v>
      </c>
      <c r="C37" s="7" t="s">
        <v>121</v>
      </c>
      <c r="D37" s="14" t="s">
        <v>122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  <c r="O37" s="42">
        <v>0</v>
      </c>
      <c r="P37" s="42">
        <v>0</v>
      </c>
      <c r="Q37" s="43">
        <f t="shared" si="4"/>
        <v>0</v>
      </c>
      <c r="R37" s="43">
        <f t="shared" si="5"/>
        <v>0</v>
      </c>
      <c r="S37" s="43">
        <f t="shared" si="6"/>
        <v>0</v>
      </c>
      <c r="T37" s="44" t="str">
        <f t="shared" si="7"/>
        <v>ไม่ผ่าน</v>
      </c>
    </row>
    <row r="38" spans="1:20" s="36" customFormat="1" ht="15.75" customHeight="1" x14ac:dyDescent="0.2">
      <c r="A38" s="41">
        <v>34</v>
      </c>
      <c r="B38" s="6" t="s">
        <v>56</v>
      </c>
      <c r="C38" s="7" t="s">
        <v>123</v>
      </c>
      <c r="D38" s="14" t="s">
        <v>124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42">
        <v>0</v>
      </c>
      <c r="N38" s="42">
        <v>0</v>
      </c>
      <c r="O38" s="42">
        <v>0</v>
      </c>
      <c r="P38" s="42">
        <v>0</v>
      </c>
      <c r="Q38" s="43">
        <f t="shared" si="4"/>
        <v>0</v>
      </c>
      <c r="R38" s="43">
        <f t="shared" si="5"/>
        <v>0</v>
      </c>
      <c r="S38" s="43">
        <f t="shared" si="6"/>
        <v>0</v>
      </c>
      <c r="T38" s="44" t="str">
        <f t="shared" si="7"/>
        <v>ไม่ผ่าน</v>
      </c>
    </row>
    <row r="39" spans="1:20" s="36" customFormat="1" ht="15.75" customHeight="1" x14ac:dyDescent="0.2">
      <c r="A39" s="41">
        <v>35</v>
      </c>
      <c r="B39" s="6" t="s">
        <v>56</v>
      </c>
      <c r="C39" s="7" t="s">
        <v>125</v>
      </c>
      <c r="D39" s="14" t="s">
        <v>126</v>
      </c>
      <c r="E39" s="42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42">
        <v>0</v>
      </c>
      <c r="O39" s="42">
        <v>0</v>
      </c>
      <c r="P39" s="42">
        <v>0</v>
      </c>
      <c r="Q39" s="43">
        <f t="shared" si="4"/>
        <v>0</v>
      </c>
      <c r="R39" s="43">
        <f t="shared" si="5"/>
        <v>0</v>
      </c>
      <c r="S39" s="43">
        <f t="shared" si="6"/>
        <v>0</v>
      </c>
      <c r="T39" s="44" t="str">
        <f t="shared" si="7"/>
        <v>ไม่ผ่าน</v>
      </c>
    </row>
    <row r="40" spans="1:20" s="36" customFormat="1" ht="15.75" customHeight="1" x14ac:dyDescent="0.2">
      <c r="A40" s="41">
        <v>36</v>
      </c>
      <c r="B40" s="6" t="s">
        <v>56</v>
      </c>
      <c r="C40" s="7" t="s">
        <v>127</v>
      </c>
      <c r="D40" s="14" t="s">
        <v>128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42">
        <v>0</v>
      </c>
      <c r="P40" s="42">
        <v>0</v>
      </c>
      <c r="Q40" s="43">
        <f t="shared" si="4"/>
        <v>0</v>
      </c>
      <c r="R40" s="43">
        <f t="shared" si="5"/>
        <v>0</v>
      </c>
      <c r="S40" s="43">
        <f t="shared" si="6"/>
        <v>0</v>
      </c>
      <c r="T40" s="44" t="str">
        <f t="shared" si="7"/>
        <v>ไม่ผ่าน</v>
      </c>
    </row>
    <row r="41" spans="1:20" s="36" customFormat="1" ht="15.75" customHeight="1" x14ac:dyDescent="0.2">
      <c r="A41" s="41">
        <v>37</v>
      </c>
      <c r="B41" s="6" t="s">
        <v>56</v>
      </c>
      <c r="C41" s="7" t="s">
        <v>129</v>
      </c>
      <c r="D41" s="14" t="s">
        <v>130</v>
      </c>
      <c r="E41" s="42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42">
        <v>0</v>
      </c>
      <c r="P41" s="42">
        <v>0</v>
      </c>
      <c r="Q41" s="43">
        <f t="shared" si="4"/>
        <v>0</v>
      </c>
      <c r="R41" s="43">
        <f t="shared" si="5"/>
        <v>0</v>
      </c>
      <c r="S41" s="43">
        <f t="shared" si="6"/>
        <v>0</v>
      </c>
      <c r="T41" s="44" t="str">
        <f t="shared" si="7"/>
        <v>ไม่ผ่าน</v>
      </c>
    </row>
    <row r="42" spans="1:20" s="36" customFormat="1" ht="15.75" customHeight="1" x14ac:dyDescent="0.2">
      <c r="A42" s="41">
        <v>38</v>
      </c>
      <c r="B42" s="6" t="s">
        <v>56</v>
      </c>
      <c r="C42" s="7" t="s">
        <v>131</v>
      </c>
      <c r="D42" s="14" t="s">
        <v>132</v>
      </c>
      <c r="E42" s="42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42">
        <v>0</v>
      </c>
      <c r="N42" s="42">
        <v>0</v>
      </c>
      <c r="O42" s="42">
        <v>0</v>
      </c>
      <c r="P42" s="42">
        <v>0</v>
      </c>
      <c r="Q42" s="43">
        <f t="shared" si="4"/>
        <v>0</v>
      </c>
      <c r="R42" s="43">
        <f t="shared" si="5"/>
        <v>0</v>
      </c>
      <c r="S42" s="43">
        <f t="shared" si="6"/>
        <v>0</v>
      </c>
      <c r="T42" s="44" t="str">
        <f t="shared" si="7"/>
        <v>ไม่ผ่าน</v>
      </c>
    </row>
    <row r="43" spans="1:20" s="36" customFormat="1" ht="15.75" customHeight="1" x14ac:dyDescent="0.2">
      <c r="A43" s="41">
        <v>39</v>
      </c>
      <c r="B43" s="6" t="s">
        <v>56</v>
      </c>
      <c r="C43" s="7" t="s">
        <v>133</v>
      </c>
      <c r="D43" s="14" t="s">
        <v>134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3">
        <f t="shared" si="4"/>
        <v>0</v>
      </c>
      <c r="R43" s="43">
        <f t="shared" si="5"/>
        <v>0</v>
      </c>
      <c r="S43" s="43">
        <f t="shared" si="6"/>
        <v>0</v>
      </c>
      <c r="T43" s="44" t="str">
        <f t="shared" si="7"/>
        <v>ไม่ผ่าน</v>
      </c>
    </row>
    <row r="44" spans="1:20" s="36" customFormat="1" ht="15.75" customHeight="1" x14ac:dyDescent="0.2">
      <c r="A44" s="41">
        <v>40</v>
      </c>
      <c r="B44" s="6"/>
      <c r="C44" s="7"/>
      <c r="D44" s="14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3"/>
      <c r="R44" s="43"/>
      <c r="S44" s="43"/>
      <c r="T44" s="44" t="str">
        <f t="shared" si="7"/>
        <v>ไม่ผ่าน</v>
      </c>
    </row>
    <row r="45" spans="1:20" s="36" customFormat="1" ht="15.75" customHeight="1" x14ac:dyDescent="0.2">
      <c r="A45" s="41">
        <v>41</v>
      </c>
      <c r="B45" s="6"/>
      <c r="C45" s="7"/>
      <c r="D45" s="14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3"/>
      <c r="R45" s="43"/>
      <c r="S45" s="43"/>
      <c r="T45" s="44" t="str">
        <f t="shared" si="7"/>
        <v>ไม่ผ่าน</v>
      </c>
    </row>
    <row r="46" spans="1:20" s="36" customFormat="1" ht="15.75" customHeight="1" x14ac:dyDescent="0.2">
      <c r="A46" s="41">
        <v>42</v>
      </c>
      <c r="B46" s="6"/>
      <c r="C46" s="7"/>
      <c r="D46" s="14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3"/>
      <c r="R46" s="43"/>
      <c r="S46" s="43"/>
      <c r="T46" s="44" t="str">
        <f t="shared" si="7"/>
        <v>ไม่ผ่าน</v>
      </c>
    </row>
    <row r="47" spans="1:20" s="36" customFormat="1" ht="15.75" customHeight="1" x14ac:dyDescent="0.2">
      <c r="A47" s="41">
        <v>43</v>
      </c>
      <c r="B47" s="6"/>
      <c r="C47" s="7"/>
      <c r="D47" s="14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3"/>
      <c r="R47" s="43"/>
      <c r="S47" s="43"/>
      <c r="T47" s="44" t="str">
        <f t="shared" si="7"/>
        <v>ไม่ผ่าน</v>
      </c>
    </row>
    <row r="48" spans="1:20" s="36" customFormat="1" ht="15.75" customHeight="1" x14ac:dyDescent="0.2">
      <c r="A48" s="41">
        <v>44</v>
      </c>
      <c r="B48" s="6"/>
      <c r="C48" s="7"/>
      <c r="D48" s="14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3"/>
      <c r="R48" s="43"/>
      <c r="S48" s="43"/>
      <c r="T48" s="44" t="str">
        <f t="shared" si="7"/>
        <v>ไม่ผ่าน</v>
      </c>
    </row>
    <row r="49" spans="1:48" s="36" customFormat="1" ht="15.75" customHeight="1" x14ac:dyDescent="0.2">
      <c r="A49" s="41">
        <v>45</v>
      </c>
      <c r="B49" s="6"/>
      <c r="C49" s="7"/>
      <c r="D49" s="14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3"/>
      <c r="R49" s="43"/>
      <c r="S49" s="43"/>
      <c r="T49" s="44" t="str">
        <f t="shared" si="7"/>
        <v>ไม่ผ่าน</v>
      </c>
    </row>
    <row r="50" spans="1:48" s="36" customFormat="1" ht="15.75" customHeight="1" x14ac:dyDescent="0.2">
      <c r="A50" s="41">
        <v>46</v>
      </c>
      <c r="B50" s="6"/>
      <c r="C50" s="7"/>
      <c r="D50" s="14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3"/>
      <c r="R50" s="43"/>
      <c r="S50" s="43"/>
      <c r="T50" s="44" t="str">
        <f t="shared" si="7"/>
        <v>ไม่ผ่าน</v>
      </c>
    </row>
    <row r="51" spans="1:48" s="36" customFormat="1" ht="15.75" customHeight="1" x14ac:dyDescent="0.2">
      <c r="A51" s="41">
        <v>47</v>
      </c>
      <c r="B51" s="6"/>
      <c r="C51" s="7"/>
      <c r="D51" s="14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3"/>
      <c r="R51" s="43"/>
      <c r="S51" s="43"/>
      <c r="T51" s="44" t="str">
        <f t="shared" si="7"/>
        <v>ไม่ผ่าน</v>
      </c>
    </row>
    <row r="52" spans="1:48" s="36" customFormat="1" ht="15.75" customHeight="1" x14ac:dyDescent="0.2">
      <c r="A52" s="41">
        <v>48</v>
      </c>
      <c r="B52" s="6"/>
      <c r="C52" s="7"/>
      <c r="D52" s="14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3"/>
      <c r="R52" s="43"/>
      <c r="S52" s="43"/>
      <c r="T52" s="44" t="str">
        <f t="shared" si="7"/>
        <v>ไม่ผ่าน</v>
      </c>
    </row>
    <row r="53" spans="1:48" s="36" customFormat="1" ht="15.75" customHeight="1" x14ac:dyDescent="0.2">
      <c r="A53" s="41">
        <v>49</v>
      </c>
      <c r="B53" s="6"/>
      <c r="C53" s="7"/>
      <c r="D53" s="14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43"/>
      <c r="T53" s="44" t="str">
        <f t="shared" si="7"/>
        <v>ไม่ผ่าน</v>
      </c>
    </row>
    <row r="54" spans="1:48" s="36" customFormat="1" ht="15.75" customHeight="1" thickBot="1" x14ac:dyDescent="0.25">
      <c r="A54" s="45">
        <v>50</v>
      </c>
      <c r="B54" s="9"/>
      <c r="C54" s="10"/>
      <c r="D54" s="15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21"/>
      <c r="R54" s="21"/>
      <c r="S54" s="21"/>
      <c r="T54" s="47" t="str">
        <f t="shared" si="3"/>
        <v>ไม่ผ่าน</v>
      </c>
    </row>
    <row r="55" spans="1:48" ht="5.25" customHeight="1" x14ac:dyDescent="0.55000000000000004">
      <c r="D55" s="48"/>
      <c r="G55" s="49"/>
      <c r="H55" s="49"/>
      <c r="I55" s="49"/>
      <c r="J55" s="49"/>
      <c r="K55" s="49"/>
      <c r="L55" s="49"/>
      <c r="M55" s="49"/>
      <c r="N55" s="49"/>
      <c r="O55" s="49"/>
      <c r="P55" s="49"/>
    </row>
    <row r="56" spans="1:48" ht="18" customHeight="1" x14ac:dyDescent="0.55000000000000004">
      <c r="F56" s="50" t="s">
        <v>26</v>
      </c>
      <c r="G56" s="51"/>
      <c r="H56" s="51"/>
      <c r="I56" s="50"/>
      <c r="J56" s="52"/>
      <c r="K56" s="52"/>
      <c r="L56" s="52"/>
      <c r="M56" s="52"/>
      <c r="N56" s="52"/>
      <c r="O56" s="52"/>
      <c r="P56" s="52"/>
      <c r="Q56" s="33"/>
      <c r="R56" s="33"/>
      <c r="S56" s="33"/>
      <c r="T56" s="33"/>
    </row>
    <row r="57" spans="1:48" ht="18" customHeight="1" x14ac:dyDescent="0.55000000000000004">
      <c r="C57" s="53" t="s">
        <v>3</v>
      </c>
      <c r="F57" s="72" t="s">
        <v>13</v>
      </c>
      <c r="G57" s="72"/>
      <c r="H57" s="72"/>
      <c r="I57" s="72"/>
      <c r="J57" s="72"/>
      <c r="K57" s="72"/>
      <c r="L57" s="72"/>
      <c r="M57" s="72"/>
      <c r="N57" s="72"/>
      <c r="O57" s="73">
        <f>COUNTIF((S5:S54),"&lt;50")</f>
        <v>39</v>
      </c>
      <c r="P57" s="73"/>
      <c r="Q57" s="51" t="s">
        <v>4</v>
      </c>
    </row>
    <row r="58" spans="1:48" ht="18" customHeight="1" x14ac:dyDescent="0.55000000000000004">
      <c r="C58" s="52" t="s">
        <v>5</v>
      </c>
      <c r="F58" s="72" t="s">
        <v>6</v>
      </c>
      <c r="G58" s="72"/>
      <c r="H58" s="72"/>
      <c r="I58" s="72"/>
      <c r="J58" s="72"/>
      <c r="K58" s="72"/>
      <c r="L58" s="72"/>
      <c r="M58" s="72"/>
      <c r="N58" s="72"/>
      <c r="O58" s="73">
        <f>COUNTIF((S5:S54),"&lt;60")-COUNTIF((S5:S54),"&lt;50")</f>
        <v>0</v>
      </c>
      <c r="P58" s="73"/>
      <c r="Q58" s="51" t="s">
        <v>4</v>
      </c>
      <c r="R58" s="32"/>
      <c r="S58" s="32"/>
      <c r="T58" s="32"/>
      <c r="U58" s="32"/>
      <c r="V58" s="32"/>
    </row>
    <row r="59" spans="1:48" ht="18" customHeight="1" x14ac:dyDescent="0.55000000000000004">
      <c r="C59" s="52" t="s">
        <v>7</v>
      </c>
      <c r="F59" s="72" t="s">
        <v>8</v>
      </c>
      <c r="G59" s="72"/>
      <c r="H59" s="72"/>
      <c r="I59" s="72"/>
      <c r="J59" s="72"/>
      <c r="K59" s="72"/>
      <c r="L59" s="72"/>
      <c r="M59" s="72"/>
      <c r="N59" s="72"/>
      <c r="O59" s="73">
        <f>COUNTIF((S5:S54),"&lt;70")-COUNTIF((S5:S54),"&lt;60")</f>
        <v>0</v>
      </c>
      <c r="P59" s="73"/>
      <c r="Q59" s="51" t="s">
        <v>4</v>
      </c>
      <c r="R59" s="51"/>
      <c r="S59" s="51"/>
      <c r="T59" s="51"/>
      <c r="U59" s="52"/>
      <c r="V59" s="52"/>
    </row>
    <row r="60" spans="1:48" ht="18" customHeight="1" x14ac:dyDescent="0.55000000000000004">
      <c r="C60" s="54" t="s">
        <v>10</v>
      </c>
      <c r="F60" s="72" t="s">
        <v>9</v>
      </c>
      <c r="G60" s="72"/>
      <c r="H60" s="72"/>
      <c r="I60" s="72"/>
      <c r="J60" s="72"/>
      <c r="K60" s="72"/>
      <c r="L60" s="72"/>
      <c r="M60" s="72"/>
      <c r="N60" s="72"/>
      <c r="O60" s="73">
        <f>COUNTIF((S5:S54),"&lt;80")-COUNTIF((S5:S54),"&lt;70")</f>
        <v>0</v>
      </c>
      <c r="P60" s="73"/>
      <c r="Q60" s="51" t="s">
        <v>4</v>
      </c>
      <c r="R60" s="33"/>
      <c r="S60" s="33"/>
      <c r="T60" s="33"/>
      <c r="U60" s="33"/>
    </row>
    <row r="61" spans="1:48" ht="21" customHeight="1" x14ac:dyDescent="0.55000000000000004">
      <c r="D61" s="54"/>
      <c r="F61" s="82" t="s">
        <v>11</v>
      </c>
      <c r="G61" s="82"/>
      <c r="H61" s="82"/>
      <c r="I61" s="82"/>
      <c r="J61" s="82"/>
      <c r="K61" s="82"/>
      <c r="L61" s="82"/>
      <c r="M61" s="82"/>
      <c r="N61" s="82"/>
      <c r="O61" s="73">
        <f>COUNTIF(S5:S54,"&gt;79")</f>
        <v>0</v>
      </c>
      <c r="P61" s="73"/>
      <c r="Q61" s="51" t="s">
        <v>4</v>
      </c>
    </row>
    <row r="62" spans="1:48" ht="20.25" customHeight="1" thickBot="1" x14ac:dyDescent="0.6">
      <c r="E62" s="55"/>
      <c r="F62" s="75" t="s">
        <v>51</v>
      </c>
      <c r="G62" s="75"/>
      <c r="H62" s="75"/>
      <c r="I62" s="75"/>
      <c r="J62" s="75"/>
      <c r="K62" s="75"/>
      <c r="L62" s="75"/>
      <c r="M62" s="75"/>
      <c r="N62" s="2"/>
      <c r="O62" s="74">
        <f>SUM(O57:O61)</f>
        <v>39</v>
      </c>
      <c r="P62" s="74"/>
      <c r="Q62" s="56" t="s">
        <v>4</v>
      </c>
    </row>
    <row r="63" spans="1:48" s="33" customFormat="1" ht="20.25" customHeight="1" thickTop="1" x14ac:dyDescent="0.55000000000000004"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 s="33" customFormat="1" ht="20.25" customHeight="1" x14ac:dyDescent="0.55000000000000004"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4:48" s="33" customFormat="1" ht="20.25" customHeight="1" x14ac:dyDescent="0.55000000000000004">
      <c r="D65" s="32"/>
      <c r="K65" s="3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8" spans="4:48" x14ac:dyDescent="0.55000000000000004"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</row>
    <row r="69" spans="4:48" x14ac:dyDescent="0.55000000000000004"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</row>
  </sheetData>
  <mergeCells count="18">
    <mergeCell ref="E69:Q69"/>
    <mergeCell ref="F61:N61"/>
    <mergeCell ref="O61:P61"/>
    <mergeCell ref="A1:T1"/>
    <mergeCell ref="E68:Q68"/>
    <mergeCell ref="F59:N59"/>
    <mergeCell ref="O59:P59"/>
    <mergeCell ref="F60:N60"/>
    <mergeCell ref="O60:P60"/>
    <mergeCell ref="F57:N57"/>
    <mergeCell ref="O57:P57"/>
    <mergeCell ref="F58:N58"/>
    <mergeCell ref="O62:P62"/>
    <mergeCell ref="F62:M62"/>
    <mergeCell ref="O58:P58"/>
    <mergeCell ref="B3:D3"/>
    <mergeCell ref="A3:A4"/>
    <mergeCell ref="A2:T2"/>
  </mergeCells>
  <pageMargins left="0.49" right="0.13" top="0.75" bottom="0.75" header="0.26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1"/>
  <sheetViews>
    <sheetView workbookViewId="0">
      <selection activeCell="M3" sqref="M1:T1048576"/>
    </sheetView>
  </sheetViews>
  <sheetFormatPr defaultRowHeight="24" x14ac:dyDescent="0.55000000000000004"/>
  <cols>
    <col min="1" max="1" width="4" style="1" customWidth="1"/>
    <col min="2" max="2" width="6.375" style="1" customWidth="1"/>
    <col min="3" max="4" width="12" style="1" customWidth="1"/>
    <col min="5" max="13" width="5.125" style="1" customWidth="1"/>
    <col min="14" max="14" width="10" style="1" customWidth="1"/>
    <col min="15" max="22" width="9" style="57"/>
    <col min="23" max="16384" width="9" style="1"/>
  </cols>
  <sheetData>
    <row r="1" spans="1:20" x14ac:dyDescent="0.55000000000000004">
      <c r="A1" s="81" t="s">
        <v>52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20" ht="24.75" thickBot="1" x14ac:dyDescent="0.6">
      <c r="A2" s="81" t="s">
        <v>135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68"/>
      <c r="P2" s="68"/>
      <c r="Q2" s="68"/>
      <c r="R2" s="68"/>
      <c r="S2" s="68"/>
    </row>
    <row r="3" spans="1:20" ht="110.25" customHeight="1" thickBot="1" x14ac:dyDescent="0.6">
      <c r="A3" s="83" t="s">
        <v>0</v>
      </c>
      <c r="B3" s="84"/>
      <c r="C3" s="84"/>
      <c r="D3" s="85"/>
      <c r="E3" s="26" t="s">
        <v>31</v>
      </c>
      <c r="F3" s="27" t="s">
        <v>32</v>
      </c>
      <c r="G3" s="27" t="s">
        <v>33</v>
      </c>
      <c r="H3" s="27" t="s">
        <v>34</v>
      </c>
      <c r="I3" s="27" t="s">
        <v>35</v>
      </c>
      <c r="J3" s="27" t="s">
        <v>36</v>
      </c>
      <c r="K3" s="27" t="s">
        <v>37</v>
      </c>
      <c r="L3" s="27" t="s">
        <v>38</v>
      </c>
      <c r="M3" s="27" t="s">
        <v>39</v>
      </c>
      <c r="N3" s="86" t="s">
        <v>40</v>
      </c>
    </row>
    <row r="4" spans="1:20" ht="18.75" customHeight="1" thickBot="1" x14ac:dyDescent="0.6">
      <c r="A4" s="31" t="s">
        <v>41</v>
      </c>
      <c r="B4" s="23" t="s">
        <v>27</v>
      </c>
      <c r="C4" s="24" t="s">
        <v>28</v>
      </c>
      <c r="D4" s="25" t="s">
        <v>29</v>
      </c>
      <c r="E4" s="28">
        <v>3</v>
      </c>
      <c r="F4" s="29">
        <v>3</v>
      </c>
      <c r="G4" s="29">
        <v>3</v>
      </c>
      <c r="H4" s="29">
        <v>3</v>
      </c>
      <c r="I4" s="29">
        <v>3</v>
      </c>
      <c r="J4" s="29">
        <v>3</v>
      </c>
      <c r="K4" s="29">
        <v>3</v>
      </c>
      <c r="L4" s="29">
        <v>3</v>
      </c>
      <c r="M4" s="30">
        <v>3</v>
      </c>
      <c r="N4" s="87"/>
    </row>
    <row r="5" spans="1:20" ht="16.5" customHeight="1" x14ac:dyDescent="0.55000000000000004">
      <c r="A5" s="58">
        <v>1</v>
      </c>
      <c r="B5" s="3" t="s">
        <v>54</v>
      </c>
      <c r="C5" s="4" t="s">
        <v>59</v>
      </c>
      <c r="D5" s="5" t="s">
        <v>60</v>
      </c>
      <c r="E5" s="59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60">
        <f>_xlfn.MODE.SNGL(E5:L5)</f>
        <v>0</v>
      </c>
      <c r="N5" s="40" t="str">
        <f>IF(M5=3,"ดีเยี่ยม",IF(M5=2,"ดี",IF(M5=1,"ผ่าน",IF(M5=0,"ไม่ผ่าน"))))</f>
        <v>ไม่ผ่าน</v>
      </c>
    </row>
    <row r="6" spans="1:20" ht="16.5" customHeight="1" x14ac:dyDescent="0.55000000000000004">
      <c r="A6" s="41">
        <v>2</v>
      </c>
      <c r="B6" s="6" t="s">
        <v>54</v>
      </c>
      <c r="C6" s="7" t="s">
        <v>61</v>
      </c>
      <c r="D6" s="8" t="s">
        <v>62</v>
      </c>
      <c r="E6" s="61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60">
        <f t="shared" ref="M6:M54" si="0">_xlfn.MODE.SNGL(E6:L6)</f>
        <v>0</v>
      </c>
      <c r="N6" s="44" t="str">
        <f t="shared" ref="N6:N54" si="1">IF(M6=3,"ดีเยี่ยม",IF(M6=2,"ดี",IF(M6=1,"ผ่าน",IF(M6=0,"ไม่ผ่าน"))))</f>
        <v>ไม่ผ่าน</v>
      </c>
    </row>
    <row r="7" spans="1:20" ht="16.5" customHeight="1" x14ac:dyDescent="0.55000000000000004">
      <c r="A7" s="41">
        <v>3</v>
      </c>
      <c r="B7" s="6" t="s">
        <v>54</v>
      </c>
      <c r="C7" s="7" t="s">
        <v>63</v>
      </c>
      <c r="D7" s="8" t="s">
        <v>64</v>
      </c>
      <c r="E7" s="61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60">
        <f t="shared" si="0"/>
        <v>0</v>
      </c>
      <c r="N7" s="44" t="str">
        <f t="shared" si="1"/>
        <v>ไม่ผ่าน</v>
      </c>
    </row>
    <row r="8" spans="1:20" ht="16.5" customHeight="1" x14ac:dyDescent="0.55000000000000004">
      <c r="A8" s="41">
        <v>4</v>
      </c>
      <c r="B8" s="6" t="s">
        <v>54</v>
      </c>
      <c r="C8" s="7" t="s">
        <v>65</v>
      </c>
      <c r="D8" s="8" t="s">
        <v>66</v>
      </c>
      <c r="E8" s="61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60">
        <f t="shared" si="0"/>
        <v>0</v>
      </c>
      <c r="N8" s="44" t="str">
        <f t="shared" si="1"/>
        <v>ไม่ผ่าน</v>
      </c>
      <c r="P8" s="88"/>
      <c r="Q8" s="88"/>
      <c r="R8" s="88"/>
      <c r="S8" s="88"/>
      <c r="T8" s="88"/>
    </row>
    <row r="9" spans="1:20" ht="16.5" customHeight="1" x14ac:dyDescent="0.55000000000000004">
      <c r="A9" s="41">
        <v>5</v>
      </c>
      <c r="B9" s="6" t="s">
        <v>54</v>
      </c>
      <c r="C9" s="7" t="s">
        <v>67</v>
      </c>
      <c r="D9" s="8" t="s">
        <v>68</v>
      </c>
      <c r="E9" s="61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60">
        <f t="shared" si="0"/>
        <v>0</v>
      </c>
      <c r="N9" s="44" t="str">
        <f t="shared" si="1"/>
        <v>ไม่ผ่าน</v>
      </c>
      <c r="P9" s="88"/>
      <c r="Q9" s="88"/>
      <c r="R9" s="88"/>
      <c r="S9" s="88"/>
      <c r="T9" s="88"/>
    </row>
    <row r="10" spans="1:20" ht="16.5" customHeight="1" x14ac:dyDescent="0.55000000000000004">
      <c r="A10" s="41">
        <v>6</v>
      </c>
      <c r="B10" s="6" t="s">
        <v>54</v>
      </c>
      <c r="C10" s="7" t="s">
        <v>55</v>
      </c>
      <c r="D10" s="8" t="s">
        <v>69</v>
      </c>
      <c r="E10" s="61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60">
        <f t="shared" si="0"/>
        <v>0</v>
      </c>
      <c r="N10" s="44" t="str">
        <f t="shared" si="1"/>
        <v>ไม่ผ่าน</v>
      </c>
      <c r="P10" s="88"/>
      <c r="Q10" s="88"/>
      <c r="R10" s="88"/>
      <c r="S10" s="88"/>
      <c r="T10" s="88"/>
    </row>
    <row r="11" spans="1:20" ht="16.5" customHeight="1" x14ac:dyDescent="0.55000000000000004">
      <c r="A11" s="41">
        <v>7</v>
      </c>
      <c r="B11" s="6" t="s">
        <v>54</v>
      </c>
      <c r="C11" s="7" t="s">
        <v>70</v>
      </c>
      <c r="D11" s="8" t="s">
        <v>71</v>
      </c>
      <c r="E11" s="61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60">
        <f t="shared" si="0"/>
        <v>0</v>
      </c>
      <c r="N11" s="44" t="str">
        <f t="shared" si="1"/>
        <v>ไม่ผ่าน</v>
      </c>
      <c r="P11" s="88"/>
      <c r="Q11" s="88"/>
      <c r="R11" s="88"/>
      <c r="S11" s="88"/>
      <c r="T11" s="88"/>
    </row>
    <row r="12" spans="1:20" ht="16.5" customHeight="1" x14ac:dyDescent="0.55000000000000004">
      <c r="A12" s="41">
        <v>8</v>
      </c>
      <c r="B12" s="6" t="s">
        <v>54</v>
      </c>
      <c r="C12" s="7" t="s">
        <v>72</v>
      </c>
      <c r="D12" s="8" t="s">
        <v>73</v>
      </c>
      <c r="E12" s="61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60">
        <f t="shared" si="0"/>
        <v>0</v>
      </c>
      <c r="N12" s="44" t="str">
        <f t="shared" si="1"/>
        <v>ไม่ผ่าน</v>
      </c>
      <c r="P12" s="88"/>
      <c r="Q12" s="88"/>
      <c r="R12" s="88"/>
      <c r="S12" s="88"/>
      <c r="T12" s="88"/>
    </row>
    <row r="13" spans="1:20" ht="16.5" customHeight="1" x14ac:dyDescent="0.55000000000000004">
      <c r="A13" s="41">
        <v>9</v>
      </c>
      <c r="B13" s="6" t="s">
        <v>54</v>
      </c>
      <c r="C13" s="7" t="s">
        <v>74</v>
      </c>
      <c r="D13" s="8" t="s">
        <v>75</v>
      </c>
      <c r="E13" s="61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60">
        <f t="shared" si="0"/>
        <v>0</v>
      </c>
      <c r="N13" s="44" t="str">
        <f t="shared" si="1"/>
        <v>ไม่ผ่าน</v>
      </c>
      <c r="P13" s="88"/>
      <c r="Q13" s="88"/>
      <c r="R13" s="88"/>
      <c r="S13" s="88"/>
      <c r="T13" s="88"/>
    </row>
    <row r="14" spans="1:20" ht="16.5" customHeight="1" x14ac:dyDescent="0.55000000000000004">
      <c r="A14" s="41">
        <v>10</v>
      </c>
      <c r="B14" s="6" t="s">
        <v>54</v>
      </c>
      <c r="C14" s="7" t="s">
        <v>76</v>
      </c>
      <c r="D14" s="8" t="s">
        <v>77</v>
      </c>
      <c r="E14" s="61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60">
        <f t="shared" si="0"/>
        <v>0</v>
      </c>
      <c r="N14" s="44" t="str">
        <f t="shared" si="1"/>
        <v>ไม่ผ่าน</v>
      </c>
      <c r="P14" s="88"/>
      <c r="Q14" s="88"/>
      <c r="R14" s="88"/>
      <c r="S14" s="88"/>
      <c r="T14" s="88"/>
    </row>
    <row r="15" spans="1:20" ht="16.5" customHeight="1" x14ac:dyDescent="0.55000000000000004">
      <c r="A15" s="41">
        <v>11</v>
      </c>
      <c r="B15" s="6" t="s">
        <v>54</v>
      </c>
      <c r="C15" s="7" t="s">
        <v>78</v>
      </c>
      <c r="D15" s="8" t="s">
        <v>79</v>
      </c>
      <c r="E15" s="61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60">
        <f t="shared" si="0"/>
        <v>0</v>
      </c>
      <c r="N15" s="44" t="str">
        <f t="shared" si="1"/>
        <v>ไม่ผ่าน</v>
      </c>
      <c r="P15" s="88"/>
      <c r="Q15" s="88"/>
      <c r="R15" s="88"/>
      <c r="S15" s="88"/>
      <c r="T15" s="88"/>
    </row>
    <row r="16" spans="1:20" ht="16.5" customHeight="1" x14ac:dyDescent="0.55000000000000004">
      <c r="A16" s="41">
        <v>12</v>
      </c>
      <c r="B16" s="6" t="s">
        <v>54</v>
      </c>
      <c r="C16" s="7" t="s">
        <v>80</v>
      </c>
      <c r="D16" s="8" t="s">
        <v>81</v>
      </c>
      <c r="E16" s="61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60">
        <f t="shared" si="0"/>
        <v>0</v>
      </c>
      <c r="N16" s="44" t="str">
        <f t="shared" si="1"/>
        <v>ไม่ผ่าน</v>
      </c>
      <c r="P16" s="88"/>
      <c r="Q16" s="88"/>
      <c r="R16" s="88"/>
      <c r="S16" s="88"/>
      <c r="T16" s="88"/>
    </row>
    <row r="17" spans="1:20" ht="16.5" customHeight="1" x14ac:dyDescent="0.55000000000000004">
      <c r="A17" s="41">
        <v>13</v>
      </c>
      <c r="B17" s="6" t="s">
        <v>54</v>
      </c>
      <c r="C17" s="7" t="s">
        <v>82</v>
      </c>
      <c r="D17" s="8" t="s">
        <v>83</v>
      </c>
      <c r="E17" s="61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60">
        <f t="shared" si="0"/>
        <v>0</v>
      </c>
      <c r="N17" s="44" t="str">
        <f t="shared" si="1"/>
        <v>ไม่ผ่าน</v>
      </c>
      <c r="P17" s="88"/>
      <c r="Q17" s="88"/>
      <c r="R17" s="88"/>
      <c r="S17" s="88"/>
      <c r="T17" s="88"/>
    </row>
    <row r="18" spans="1:20" ht="16.5" customHeight="1" x14ac:dyDescent="0.55000000000000004">
      <c r="A18" s="41">
        <v>14</v>
      </c>
      <c r="B18" s="6" t="s">
        <v>54</v>
      </c>
      <c r="C18" s="7" t="s">
        <v>84</v>
      </c>
      <c r="D18" s="8" t="s">
        <v>85</v>
      </c>
      <c r="E18" s="61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60">
        <f t="shared" si="0"/>
        <v>0</v>
      </c>
      <c r="N18" s="44" t="str">
        <f t="shared" si="1"/>
        <v>ไม่ผ่าน</v>
      </c>
      <c r="P18" s="88"/>
      <c r="Q18" s="88"/>
      <c r="R18" s="88"/>
      <c r="S18" s="88"/>
      <c r="T18" s="88"/>
    </row>
    <row r="19" spans="1:20" ht="16.5" customHeight="1" x14ac:dyDescent="0.55000000000000004">
      <c r="A19" s="41">
        <v>15</v>
      </c>
      <c r="B19" s="6" t="s">
        <v>56</v>
      </c>
      <c r="C19" s="7" t="s">
        <v>86</v>
      </c>
      <c r="D19" s="8" t="s">
        <v>87</v>
      </c>
      <c r="E19" s="61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60">
        <f t="shared" si="0"/>
        <v>0</v>
      </c>
      <c r="N19" s="44" t="str">
        <f t="shared" si="1"/>
        <v>ไม่ผ่าน</v>
      </c>
      <c r="P19" s="88"/>
      <c r="Q19" s="88"/>
      <c r="R19" s="88"/>
      <c r="S19" s="88"/>
      <c r="T19" s="88"/>
    </row>
    <row r="20" spans="1:20" ht="16.5" customHeight="1" x14ac:dyDescent="0.55000000000000004">
      <c r="A20" s="41">
        <v>16</v>
      </c>
      <c r="B20" s="6" t="s">
        <v>56</v>
      </c>
      <c r="C20" s="7" t="s">
        <v>88</v>
      </c>
      <c r="D20" s="8" t="s">
        <v>89</v>
      </c>
      <c r="E20" s="61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60">
        <f t="shared" si="0"/>
        <v>0</v>
      </c>
      <c r="N20" s="44" t="str">
        <f t="shared" si="1"/>
        <v>ไม่ผ่าน</v>
      </c>
    </row>
    <row r="21" spans="1:20" ht="16.5" customHeight="1" x14ac:dyDescent="0.55000000000000004">
      <c r="A21" s="41">
        <v>17</v>
      </c>
      <c r="B21" s="6" t="s">
        <v>56</v>
      </c>
      <c r="C21" s="7" t="s">
        <v>90</v>
      </c>
      <c r="D21" s="8" t="s">
        <v>91</v>
      </c>
      <c r="E21" s="61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60">
        <f t="shared" si="0"/>
        <v>0</v>
      </c>
      <c r="N21" s="44" t="str">
        <f t="shared" si="1"/>
        <v>ไม่ผ่าน</v>
      </c>
    </row>
    <row r="22" spans="1:20" ht="16.5" customHeight="1" x14ac:dyDescent="0.55000000000000004">
      <c r="A22" s="41">
        <v>18</v>
      </c>
      <c r="B22" s="6" t="s">
        <v>56</v>
      </c>
      <c r="C22" s="7" t="s">
        <v>58</v>
      </c>
      <c r="D22" s="8" t="s">
        <v>92</v>
      </c>
      <c r="E22" s="61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60">
        <f t="shared" si="0"/>
        <v>0</v>
      </c>
      <c r="N22" s="44" t="str">
        <f t="shared" si="1"/>
        <v>ไม่ผ่าน</v>
      </c>
    </row>
    <row r="23" spans="1:20" ht="16.5" customHeight="1" x14ac:dyDescent="0.55000000000000004">
      <c r="A23" s="41">
        <v>19</v>
      </c>
      <c r="B23" s="6" t="s">
        <v>56</v>
      </c>
      <c r="C23" s="7" t="s">
        <v>93</v>
      </c>
      <c r="D23" s="8" t="s">
        <v>94</v>
      </c>
      <c r="E23" s="61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60">
        <f t="shared" si="0"/>
        <v>0</v>
      </c>
      <c r="N23" s="44" t="str">
        <f t="shared" si="1"/>
        <v>ไม่ผ่าน</v>
      </c>
    </row>
    <row r="24" spans="1:20" ht="16.5" customHeight="1" x14ac:dyDescent="0.55000000000000004">
      <c r="A24" s="41">
        <v>20</v>
      </c>
      <c r="B24" s="6" t="s">
        <v>56</v>
      </c>
      <c r="C24" s="7" t="s">
        <v>95</v>
      </c>
      <c r="D24" s="8" t="s">
        <v>96</v>
      </c>
      <c r="E24" s="61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60">
        <f t="shared" si="0"/>
        <v>0</v>
      </c>
      <c r="N24" s="44" t="str">
        <f t="shared" si="1"/>
        <v>ไม่ผ่าน</v>
      </c>
    </row>
    <row r="25" spans="1:20" ht="16.5" customHeight="1" x14ac:dyDescent="0.55000000000000004">
      <c r="A25" s="41">
        <v>21</v>
      </c>
      <c r="B25" s="6" t="s">
        <v>56</v>
      </c>
      <c r="C25" s="7" t="s">
        <v>97</v>
      </c>
      <c r="D25" s="8" t="s">
        <v>98</v>
      </c>
      <c r="E25" s="61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60">
        <f t="shared" si="0"/>
        <v>0</v>
      </c>
      <c r="N25" s="44" t="str">
        <f t="shared" si="1"/>
        <v>ไม่ผ่าน</v>
      </c>
    </row>
    <row r="26" spans="1:20" ht="16.5" customHeight="1" x14ac:dyDescent="0.55000000000000004">
      <c r="A26" s="41">
        <v>22</v>
      </c>
      <c r="B26" s="6" t="s">
        <v>56</v>
      </c>
      <c r="C26" s="7" t="s">
        <v>99</v>
      </c>
      <c r="D26" s="8" t="s">
        <v>100</v>
      </c>
      <c r="E26" s="61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60">
        <f t="shared" si="0"/>
        <v>0</v>
      </c>
      <c r="N26" s="44" t="str">
        <f t="shared" si="1"/>
        <v>ไม่ผ่าน</v>
      </c>
    </row>
    <row r="27" spans="1:20" ht="16.5" customHeight="1" x14ac:dyDescent="0.55000000000000004">
      <c r="A27" s="41">
        <v>23</v>
      </c>
      <c r="B27" s="6" t="s">
        <v>56</v>
      </c>
      <c r="C27" s="7" t="s">
        <v>101</v>
      </c>
      <c r="D27" s="8" t="s">
        <v>102</v>
      </c>
      <c r="E27" s="61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60">
        <f t="shared" si="0"/>
        <v>0</v>
      </c>
      <c r="N27" s="44" t="str">
        <f t="shared" si="1"/>
        <v>ไม่ผ่าน</v>
      </c>
    </row>
    <row r="28" spans="1:20" ht="16.5" customHeight="1" x14ac:dyDescent="0.55000000000000004">
      <c r="A28" s="41">
        <v>24</v>
      </c>
      <c r="B28" s="6" t="s">
        <v>56</v>
      </c>
      <c r="C28" s="7" t="s">
        <v>103</v>
      </c>
      <c r="D28" s="8" t="s">
        <v>104</v>
      </c>
      <c r="E28" s="61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60">
        <f t="shared" si="0"/>
        <v>0</v>
      </c>
      <c r="N28" s="44" t="str">
        <f t="shared" si="1"/>
        <v>ไม่ผ่าน</v>
      </c>
    </row>
    <row r="29" spans="1:20" ht="16.5" customHeight="1" x14ac:dyDescent="0.55000000000000004">
      <c r="A29" s="41">
        <v>25</v>
      </c>
      <c r="B29" s="6" t="s">
        <v>56</v>
      </c>
      <c r="C29" s="7" t="s">
        <v>105</v>
      </c>
      <c r="D29" s="8" t="s">
        <v>106</v>
      </c>
      <c r="E29" s="61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60">
        <f t="shared" si="0"/>
        <v>0</v>
      </c>
      <c r="N29" s="44" t="str">
        <f t="shared" si="1"/>
        <v>ไม่ผ่าน</v>
      </c>
    </row>
    <row r="30" spans="1:20" ht="16.5" customHeight="1" x14ac:dyDescent="0.55000000000000004">
      <c r="A30" s="41">
        <v>26</v>
      </c>
      <c r="B30" s="6" t="s">
        <v>56</v>
      </c>
      <c r="C30" s="7" t="s">
        <v>107</v>
      </c>
      <c r="D30" s="8" t="s">
        <v>108</v>
      </c>
      <c r="E30" s="61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60">
        <f t="shared" si="0"/>
        <v>0</v>
      </c>
      <c r="N30" s="44" t="str">
        <f t="shared" si="1"/>
        <v>ไม่ผ่าน</v>
      </c>
    </row>
    <row r="31" spans="1:20" ht="16.5" customHeight="1" x14ac:dyDescent="0.55000000000000004">
      <c r="A31" s="41">
        <v>27</v>
      </c>
      <c r="B31" s="6" t="s">
        <v>56</v>
      </c>
      <c r="C31" s="7" t="s">
        <v>109</v>
      </c>
      <c r="D31" s="8" t="s">
        <v>110</v>
      </c>
      <c r="E31" s="61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60">
        <f t="shared" si="0"/>
        <v>0</v>
      </c>
      <c r="N31" s="44" t="str">
        <f t="shared" si="1"/>
        <v>ไม่ผ่าน</v>
      </c>
    </row>
    <row r="32" spans="1:20" ht="16.5" customHeight="1" x14ac:dyDescent="0.55000000000000004">
      <c r="A32" s="41">
        <v>28</v>
      </c>
      <c r="B32" s="6" t="s">
        <v>56</v>
      </c>
      <c r="C32" s="7" t="s">
        <v>111</v>
      </c>
      <c r="D32" s="8" t="s">
        <v>112</v>
      </c>
      <c r="E32" s="61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60">
        <f t="shared" si="0"/>
        <v>0</v>
      </c>
      <c r="N32" s="44" t="str">
        <f t="shared" si="1"/>
        <v>ไม่ผ่าน</v>
      </c>
    </row>
    <row r="33" spans="1:14" ht="16.5" customHeight="1" x14ac:dyDescent="0.55000000000000004">
      <c r="A33" s="41">
        <v>29</v>
      </c>
      <c r="B33" s="6" t="s">
        <v>56</v>
      </c>
      <c r="C33" s="7" t="s">
        <v>113</v>
      </c>
      <c r="D33" s="8" t="s">
        <v>114</v>
      </c>
      <c r="E33" s="61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60">
        <f t="shared" si="0"/>
        <v>0</v>
      </c>
      <c r="N33" s="44" t="str">
        <f t="shared" si="1"/>
        <v>ไม่ผ่าน</v>
      </c>
    </row>
    <row r="34" spans="1:14" ht="16.5" customHeight="1" x14ac:dyDescent="0.55000000000000004">
      <c r="A34" s="41">
        <v>30</v>
      </c>
      <c r="B34" s="6" t="s">
        <v>56</v>
      </c>
      <c r="C34" s="7" t="s">
        <v>115</v>
      </c>
      <c r="D34" s="8" t="s">
        <v>116</v>
      </c>
      <c r="E34" s="61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60">
        <f t="shared" si="0"/>
        <v>0</v>
      </c>
      <c r="N34" s="44" t="str">
        <f t="shared" si="1"/>
        <v>ไม่ผ่าน</v>
      </c>
    </row>
    <row r="35" spans="1:14" ht="16.5" customHeight="1" x14ac:dyDescent="0.55000000000000004">
      <c r="A35" s="41">
        <v>31</v>
      </c>
      <c r="B35" s="6" t="s">
        <v>56</v>
      </c>
      <c r="C35" s="7" t="s">
        <v>117</v>
      </c>
      <c r="D35" s="8" t="s">
        <v>118</v>
      </c>
      <c r="E35" s="61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60">
        <f t="shared" si="0"/>
        <v>0</v>
      </c>
      <c r="N35" s="44" t="str">
        <f t="shared" si="1"/>
        <v>ไม่ผ่าน</v>
      </c>
    </row>
    <row r="36" spans="1:14" ht="16.5" customHeight="1" x14ac:dyDescent="0.55000000000000004">
      <c r="A36" s="41">
        <v>32</v>
      </c>
      <c r="B36" s="6" t="s">
        <v>56</v>
      </c>
      <c r="C36" s="7" t="s">
        <v>119</v>
      </c>
      <c r="D36" s="8" t="s">
        <v>120</v>
      </c>
      <c r="E36" s="61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60">
        <f t="shared" si="0"/>
        <v>0</v>
      </c>
      <c r="N36" s="44" t="str">
        <f t="shared" si="1"/>
        <v>ไม่ผ่าน</v>
      </c>
    </row>
    <row r="37" spans="1:14" ht="16.5" customHeight="1" x14ac:dyDescent="0.55000000000000004">
      <c r="A37" s="41">
        <v>33</v>
      </c>
      <c r="B37" s="6" t="s">
        <v>56</v>
      </c>
      <c r="C37" s="7" t="s">
        <v>121</v>
      </c>
      <c r="D37" s="8" t="s">
        <v>122</v>
      </c>
      <c r="E37" s="61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60">
        <f t="shared" si="0"/>
        <v>0</v>
      </c>
      <c r="N37" s="44" t="str">
        <f t="shared" si="1"/>
        <v>ไม่ผ่าน</v>
      </c>
    </row>
    <row r="38" spans="1:14" ht="16.5" customHeight="1" x14ac:dyDescent="0.55000000000000004">
      <c r="A38" s="41">
        <v>34</v>
      </c>
      <c r="B38" s="6" t="s">
        <v>56</v>
      </c>
      <c r="C38" s="7" t="s">
        <v>123</v>
      </c>
      <c r="D38" s="8" t="s">
        <v>124</v>
      </c>
      <c r="E38" s="61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60">
        <f t="shared" si="0"/>
        <v>0</v>
      </c>
      <c r="N38" s="44" t="str">
        <f t="shared" si="1"/>
        <v>ไม่ผ่าน</v>
      </c>
    </row>
    <row r="39" spans="1:14" ht="16.5" customHeight="1" x14ac:dyDescent="0.55000000000000004">
      <c r="A39" s="41">
        <v>35</v>
      </c>
      <c r="B39" s="6" t="s">
        <v>56</v>
      </c>
      <c r="C39" s="7" t="s">
        <v>125</v>
      </c>
      <c r="D39" s="8" t="s">
        <v>126</v>
      </c>
      <c r="E39" s="61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60">
        <f t="shared" si="0"/>
        <v>0</v>
      </c>
      <c r="N39" s="44" t="str">
        <f t="shared" si="1"/>
        <v>ไม่ผ่าน</v>
      </c>
    </row>
    <row r="40" spans="1:14" ht="16.5" customHeight="1" x14ac:dyDescent="0.55000000000000004">
      <c r="A40" s="41">
        <v>36</v>
      </c>
      <c r="B40" s="6" t="s">
        <v>56</v>
      </c>
      <c r="C40" s="7" t="s">
        <v>127</v>
      </c>
      <c r="D40" s="8" t="s">
        <v>128</v>
      </c>
      <c r="E40" s="61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60">
        <f t="shared" si="0"/>
        <v>0</v>
      </c>
      <c r="N40" s="44" t="str">
        <f t="shared" si="1"/>
        <v>ไม่ผ่าน</v>
      </c>
    </row>
    <row r="41" spans="1:14" ht="16.5" customHeight="1" x14ac:dyDescent="0.55000000000000004">
      <c r="A41" s="41">
        <v>37</v>
      </c>
      <c r="B41" s="6" t="s">
        <v>56</v>
      </c>
      <c r="C41" s="7" t="s">
        <v>129</v>
      </c>
      <c r="D41" s="8" t="s">
        <v>130</v>
      </c>
      <c r="E41" s="61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60">
        <f t="shared" si="0"/>
        <v>0</v>
      </c>
      <c r="N41" s="44" t="str">
        <f t="shared" si="1"/>
        <v>ไม่ผ่าน</v>
      </c>
    </row>
    <row r="42" spans="1:14" ht="16.5" customHeight="1" x14ac:dyDescent="0.55000000000000004">
      <c r="A42" s="41">
        <v>38</v>
      </c>
      <c r="B42" s="6" t="s">
        <v>56</v>
      </c>
      <c r="C42" s="7" t="s">
        <v>131</v>
      </c>
      <c r="D42" s="8" t="s">
        <v>132</v>
      </c>
      <c r="E42" s="61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60">
        <f t="shared" si="0"/>
        <v>0</v>
      </c>
      <c r="N42" s="44" t="str">
        <f t="shared" si="1"/>
        <v>ไม่ผ่าน</v>
      </c>
    </row>
    <row r="43" spans="1:14" ht="16.5" customHeight="1" x14ac:dyDescent="0.55000000000000004">
      <c r="A43" s="41">
        <v>39</v>
      </c>
      <c r="B43" s="6" t="s">
        <v>56</v>
      </c>
      <c r="C43" s="7" t="s">
        <v>133</v>
      </c>
      <c r="D43" s="8" t="s">
        <v>134</v>
      </c>
      <c r="E43" s="61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60">
        <f t="shared" si="0"/>
        <v>0</v>
      </c>
      <c r="N43" s="44" t="str">
        <f t="shared" si="1"/>
        <v>ไม่ผ่าน</v>
      </c>
    </row>
    <row r="44" spans="1:14" ht="16.5" customHeight="1" x14ac:dyDescent="0.55000000000000004">
      <c r="A44" s="41">
        <v>40</v>
      </c>
      <c r="B44" s="6"/>
      <c r="C44" s="7"/>
      <c r="D44" s="8"/>
      <c r="E44" s="61"/>
      <c r="F44" s="42"/>
      <c r="G44" s="42"/>
      <c r="H44" s="42"/>
      <c r="I44" s="42"/>
      <c r="J44" s="42"/>
      <c r="K44" s="42"/>
      <c r="L44" s="42"/>
      <c r="M44" s="60" t="e">
        <f t="shared" si="0"/>
        <v>#N/A</v>
      </c>
      <c r="N44" s="44" t="e">
        <f t="shared" si="1"/>
        <v>#N/A</v>
      </c>
    </row>
    <row r="45" spans="1:14" ht="16.5" customHeight="1" x14ac:dyDescent="0.55000000000000004">
      <c r="A45" s="41">
        <v>41</v>
      </c>
      <c r="B45" s="6"/>
      <c r="C45" s="7"/>
      <c r="D45" s="8"/>
      <c r="E45" s="61"/>
      <c r="F45" s="42"/>
      <c r="G45" s="42"/>
      <c r="H45" s="42"/>
      <c r="I45" s="42"/>
      <c r="J45" s="42"/>
      <c r="K45" s="42"/>
      <c r="L45" s="42"/>
      <c r="M45" s="60" t="e">
        <f t="shared" si="0"/>
        <v>#N/A</v>
      </c>
      <c r="N45" s="44" t="e">
        <f t="shared" si="1"/>
        <v>#N/A</v>
      </c>
    </row>
    <row r="46" spans="1:14" ht="16.5" customHeight="1" x14ac:dyDescent="0.55000000000000004">
      <c r="A46" s="41">
        <v>42</v>
      </c>
      <c r="B46" s="6"/>
      <c r="C46" s="7"/>
      <c r="D46" s="8"/>
      <c r="E46" s="61"/>
      <c r="F46" s="42"/>
      <c r="G46" s="42"/>
      <c r="H46" s="42"/>
      <c r="I46" s="42"/>
      <c r="J46" s="42"/>
      <c r="K46" s="42"/>
      <c r="L46" s="42"/>
      <c r="M46" s="60" t="e">
        <f t="shared" si="0"/>
        <v>#N/A</v>
      </c>
      <c r="N46" s="44" t="e">
        <f t="shared" si="1"/>
        <v>#N/A</v>
      </c>
    </row>
    <row r="47" spans="1:14" ht="16.5" customHeight="1" x14ac:dyDescent="0.55000000000000004">
      <c r="A47" s="41">
        <v>43</v>
      </c>
      <c r="B47" s="6"/>
      <c r="C47" s="7"/>
      <c r="D47" s="8"/>
      <c r="E47" s="61"/>
      <c r="F47" s="42"/>
      <c r="G47" s="42"/>
      <c r="H47" s="42"/>
      <c r="I47" s="42"/>
      <c r="J47" s="42"/>
      <c r="K47" s="42"/>
      <c r="L47" s="42"/>
      <c r="M47" s="60" t="e">
        <f t="shared" si="0"/>
        <v>#N/A</v>
      </c>
      <c r="N47" s="44" t="e">
        <f t="shared" si="1"/>
        <v>#N/A</v>
      </c>
    </row>
    <row r="48" spans="1:14" ht="16.5" customHeight="1" x14ac:dyDescent="0.55000000000000004">
      <c r="A48" s="41">
        <v>44</v>
      </c>
      <c r="B48" s="6"/>
      <c r="C48" s="7"/>
      <c r="D48" s="8"/>
      <c r="E48" s="61"/>
      <c r="F48" s="42"/>
      <c r="G48" s="42"/>
      <c r="H48" s="42"/>
      <c r="I48" s="42"/>
      <c r="J48" s="42"/>
      <c r="K48" s="42"/>
      <c r="L48" s="42"/>
      <c r="M48" s="60" t="e">
        <f t="shared" si="0"/>
        <v>#N/A</v>
      </c>
      <c r="N48" s="44" t="e">
        <f t="shared" si="1"/>
        <v>#N/A</v>
      </c>
    </row>
    <row r="49" spans="1:14" ht="16.5" customHeight="1" x14ac:dyDescent="0.55000000000000004">
      <c r="A49" s="41">
        <v>45</v>
      </c>
      <c r="B49" s="6"/>
      <c r="C49" s="7"/>
      <c r="D49" s="8"/>
      <c r="E49" s="61"/>
      <c r="F49" s="42"/>
      <c r="G49" s="42"/>
      <c r="H49" s="42"/>
      <c r="I49" s="42"/>
      <c r="J49" s="42"/>
      <c r="K49" s="42"/>
      <c r="L49" s="42"/>
      <c r="M49" s="60" t="e">
        <f t="shared" si="0"/>
        <v>#N/A</v>
      </c>
      <c r="N49" s="44" t="e">
        <f t="shared" si="1"/>
        <v>#N/A</v>
      </c>
    </row>
    <row r="50" spans="1:14" ht="16.5" customHeight="1" x14ac:dyDescent="0.55000000000000004">
      <c r="A50" s="41">
        <v>46</v>
      </c>
      <c r="B50" s="6"/>
      <c r="C50" s="7"/>
      <c r="D50" s="8"/>
      <c r="E50" s="61"/>
      <c r="F50" s="42"/>
      <c r="G50" s="42"/>
      <c r="H50" s="42"/>
      <c r="I50" s="42"/>
      <c r="J50" s="42"/>
      <c r="K50" s="42"/>
      <c r="L50" s="42"/>
      <c r="M50" s="60" t="e">
        <f t="shared" si="0"/>
        <v>#N/A</v>
      </c>
      <c r="N50" s="44" t="e">
        <f t="shared" si="1"/>
        <v>#N/A</v>
      </c>
    </row>
    <row r="51" spans="1:14" ht="16.5" customHeight="1" x14ac:dyDescent="0.55000000000000004">
      <c r="A51" s="41">
        <v>47</v>
      </c>
      <c r="B51" s="6"/>
      <c r="C51" s="7"/>
      <c r="D51" s="8"/>
      <c r="E51" s="61"/>
      <c r="F51" s="42"/>
      <c r="G51" s="42"/>
      <c r="H51" s="42"/>
      <c r="I51" s="42"/>
      <c r="J51" s="42"/>
      <c r="K51" s="42"/>
      <c r="L51" s="42"/>
      <c r="M51" s="60" t="e">
        <f t="shared" si="0"/>
        <v>#N/A</v>
      </c>
      <c r="N51" s="44" t="e">
        <f t="shared" si="1"/>
        <v>#N/A</v>
      </c>
    </row>
    <row r="52" spans="1:14" ht="16.5" customHeight="1" x14ac:dyDescent="0.55000000000000004">
      <c r="A52" s="41">
        <v>48</v>
      </c>
      <c r="B52" s="6"/>
      <c r="C52" s="7"/>
      <c r="D52" s="8"/>
      <c r="E52" s="61"/>
      <c r="F52" s="42"/>
      <c r="G52" s="42"/>
      <c r="H52" s="42"/>
      <c r="I52" s="42"/>
      <c r="J52" s="42"/>
      <c r="K52" s="42"/>
      <c r="L52" s="42"/>
      <c r="M52" s="60" t="e">
        <f t="shared" si="0"/>
        <v>#N/A</v>
      </c>
      <c r="N52" s="44" t="e">
        <f t="shared" si="1"/>
        <v>#N/A</v>
      </c>
    </row>
    <row r="53" spans="1:14" ht="16.5" customHeight="1" x14ac:dyDescent="0.55000000000000004">
      <c r="A53" s="41">
        <v>49</v>
      </c>
      <c r="B53" s="6"/>
      <c r="C53" s="7"/>
      <c r="D53" s="8"/>
      <c r="E53" s="61"/>
      <c r="F53" s="42"/>
      <c r="G53" s="42"/>
      <c r="H53" s="42"/>
      <c r="I53" s="42"/>
      <c r="J53" s="42"/>
      <c r="K53" s="42"/>
      <c r="L53" s="42"/>
      <c r="M53" s="60" t="e">
        <f t="shared" si="0"/>
        <v>#N/A</v>
      </c>
      <c r="N53" s="44" t="e">
        <f t="shared" si="1"/>
        <v>#N/A</v>
      </c>
    </row>
    <row r="54" spans="1:14" ht="16.5" customHeight="1" thickBot="1" x14ac:dyDescent="0.6">
      <c r="A54" s="45">
        <v>50</v>
      </c>
      <c r="B54" s="9"/>
      <c r="C54" s="10"/>
      <c r="D54" s="11"/>
      <c r="E54" s="62"/>
      <c r="F54" s="46"/>
      <c r="G54" s="46"/>
      <c r="H54" s="46"/>
      <c r="I54" s="46"/>
      <c r="J54" s="46"/>
      <c r="K54" s="46"/>
      <c r="L54" s="46"/>
      <c r="M54" s="60" t="e">
        <f t="shared" si="0"/>
        <v>#N/A</v>
      </c>
      <c r="N54" s="47" t="e">
        <f t="shared" si="1"/>
        <v>#N/A</v>
      </c>
    </row>
    <row r="56" spans="1:14" x14ac:dyDescent="0.55000000000000004">
      <c r="C56" s="53" t="s">
        <v>3</v>
      </c>
      <c r="E56" s="50" t="s">
        <v>42</v>
      </c>
      <c r="F56" s="51"/>
      <c r="G56" s="51"/>
      <c r="H56" s="50"/>
      <c r="I56" s="52"/>
      <c r="J56" s="52"/>
      <c r="K56" s="52"/>
      <c r="L56" s="52"/>
      <c r="M56" s="52"/>
    </row>
    <row r="57" spans="1:14" x14ac:dyDescent="0.55000000000000004">
      <c r="C57" s="1" t="s">
        <v>43</v>
      </c>
      <c r="E57" s="36" t="s">
        <v>44</v>
      </c>
      <c r="F57" s="36"/>
      <c r="G57" s="36"/>
      <c r="H57" s="36"/>
      <c r="I57" s="36"/>
      <c r="J57" s="63">
        <f>COUNTIF(M5:M54,"=0")</f>
        <v>39</v>
      </c>
      <c r="K57" s="51" t="s">
        <v>4</v>
      </c>
      <c r="L57" s="52"/>
      <c r="M57" s="52"/>
    </row>
    <row r="58" spans="1:14" x14ac:dyDescent="0.55000000000000004">
      <c r="C58" s="1" t="s">
        <v>45</v>
      </c>
      <c r="E58" s="36" t="s">
        <v>46</v>
      </c>
      <c r="F58" s="36"/>
      <c r="G58" s="36"/>
      <c r="H58" s="36"/>
      <c r="I58" s="36"/>
      <c r="J58" s="63">
        <f>COUNTIF(M5:M54,"=1")</f>
        <v>0</v>
      </c>
      <c r="K58" s="51" t="s">
        <v>4</v>
      </c>
      <c r="L58" s="52"/>
      <c r="M58" s="52"/>
    </row>
    <row r="59" spans="1:14" x14ac:dyDescent="0.55000000000000004">
      <c r="C59" s="1" t="s">
        <v>47</v>
      </c>
      <c r="E59" s="36" t="s">
        <v>48</v>
      </c>
      <c r="F59" s="36"/>
      <c r="G59" s="36"/>
      <c r="H59" s="36"/>
      <c r="I59" s="36"/>
      <c r="J59" s="63">
        <f>COUNTIF(M5:M54,"=2")</f>
        <v>0</v>
      </c>
      <c r="K59" s="51" t="s">
        <v>4</v>
      </c>
      <c r="L59" s="52"/>
      <c r="M59" s="52"/>
    </row>
    <row r="60" spans="1:14" x14ac:dyDescent="0.55000000000000004">
      <c r="C60" s="1" t="s">
        <v>49</v>
      </c>
      <c r="E60" s="36" t="s">
        <v>50</v>
      </c>
      <c r="F60" s="36"/>
      <c r="G60" s="36"/>
      <c r="H60" s="36"/>
      <c r="I60" s="36"/>
      <c r="J60" s="63">
        <f>COUNTIF(M5:M54,"=3")</f>
        <v>0</v>
      </c>
      <c r="K60" s="51" t="s">
        <v>4</v>
      </c>
      <c r="L60" s="52"/>
      <c r="M60" s="52"/>
    </row>
    <row r="61" spans="1:14" ht="24.75" thickBot="1" x14ac:dyDescent="0.6">
      <c r="E61" s="75" t="s">
        <v>51</v>
      </c>
      <c r="F61" s="75"/>
      <c r="G61" s="75"/>
      <c r="H61" s="75"/>
      <c r="I61" s="12"/>
      <c r="J61" s="64">
        <f>SUM(J57:J60)</f>
        <v>39</v>
      </c>
      <c r="K61" s="56" t="s">
        <v>4</v>
      </c>
      <c r="L61" s="52"/>
    </row>
    <row r="62" spans="1:14" ht="24.75" thickTop="1" x14ac:dyDescent="0.55000000000000004">
      <c r="E62" s="50"/>
      <c r="J62" s="65"/>
      <c r="L62" s="52"/>
    </row>
    <row r="64" spans="1:14" x14ac:dyDescent="0.55000000000000004">
      <c r="E64" s="36"/>
      <c r="J64" s="36"/>
      <c r="M64" s="52"/>
    </row>
    <row r="66" spans="5:10" x14ac:dyDescent="0.55000000000000004">
      <c r="E66" s="66"/>
      <c r="J66" s="66"/>
    </row>
    <row r="69" spans="5:10" x14ac:dyDescent="0.55000000000000004">
      <c r="E69" s="36"/>
      <c r="H69" s="52"/>
    </row>
    <row r="71" spans="5:10" x14ac:dyDescent="0.55000000000000004">
      <c r="E71" s="66"/>
    </row>
  </sheetData>
  <mergeCells count="5">
    <mergeCell ref="E61:H61"/>
    <mergeCell ref="A1:N1"/>
    <mergeCell ref="A2:N2"/>
    <mergeCell ref="A3:D3"/>
    <mergeCell ref="N3:N4"/>
  </mergeCells>
  <pageMargins left="0.69" right="0.19" top="0.41" bottom="0.33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ค่านิยมหลัก 12 ประการ</vt:lpstr>
      <vt:lpstr>คุณลักษณะอันพึงประสงค์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Windows User</cp:lastModifiedBy>
  <cp:lastPrinted>2016-09-27T07:45:03Z</cp:lastPrinted>
  <dcterms:created xsi:type="dcterms:W3CDTF">2015-05-14T12:58:50Z</dcterms:created>
  <dcterms:modified xsi:type="dcterms:W3CDTF">2017-11-30T05:34:31Z</dcterms:modified>
</cp:coreProperties>
</file>